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64011"/>
  <mc:AlternateContent xmlns:mc="http://schemas.openxmlformats.org/markup-compatibility/2006">
    <mc:Choice Requires="x15">
      <x15ac:absPath xmlns:x15ac="http://schemas.microsoft.com/office/spreadsheetml/2010/11/ac" url="\\LABSERVER\19-yaziŞmalar\"/>
    </mc:Choice>
  </mc:AlternateContent>
  <bookViews>
    <workbookView xWindow="0" yWindow="0" windowWidth="21600" windowHeight="9495" activeTab="1"/>
  </bookViews>
  <sheets>
    <sheet name="Sayfa1" sheetId="2" r:id="rId1"/>
    <sheet name="Sheet1" sheetId="1" r:id="rId2"/>
  </sheets>
  <calcPr calcId="162913"/>
</workbook>
</file>

<file path=xl/calcChain.xml><?xml version="1.0" encoding="utf-8"?>
<calcChain xmlns="http://schemas.openxmlformats.org/spreadsheetml/2006/main">
  <c r="G201" i="1" l="1"/>
  <c r="H201" i="1" s="1"/>
  <c r="G200" i="1"/>
  <c r="H200" i="1" s="1"/>
  <c r="G199" i="1"/>
  <c r="H199" i="1" s="1"/>
  <c r="G172" i="1"/>
  <c r="H172" i="1" s="1"/>
  <c r="G171" i="1"/>
  <c r="H171" i="1" s="1"/>
  <c r="G163" i="1"/>
  <c r="H163" i="1" s="1"/>
  <c r="G162" i="1"/>
  <c r="H162" i="1" s="1"/>
  <c r="G161" i="1"/>
  <c r="H161" i="1" s="1"/>
  <c r="G152" i="1"/>
  <c r="H152" i="1" s="1"/>
  <c r="G246" i="1" l="1"/>
  <c r="G137" i="1"/>
  <c r="G109" i="1"/>
  <c r="G94" i="1"/>
  <c r="H94" i="1" s="1"/>
  <c r="G17" i="1"/>
  <c r="G311" i="1"/>
  <c r="H311" i="1" s="1"/>
  <c r="G305" i="1"/>
  <c r="H305" i="1" s="1"/>
  <c r="G306" i="1"/>
  <c r="G307" i="1"/>
  <c r="G308" i="1"/>
  <c r="H308" i="1" s="1"/>
  <c r="G309" i="1"/>
  <c r="H309" i="1" s="1"/>
  <c r="G310" i="1"/>
  <c r="H310" i="1" s="1"/>
  <c r="G300" i="1"/>
  <c r="G301" i="1"/>
  <c r="H301" i="1" s="1"/>
  <c r="G302" i="1"/>
  <c r="G303" i="1"/>
  <c r="G304" i="1"/>
  <c r="G296" i="1"/>
  <c r="G297" i="1"/>
  <c r="G298" i="1"/>
  <c r="H298" i="1" s="1"/>
  <c r="G299" i="1"/>
  <c r="G292" i="1"/>
  <c r="G293" i="1"/>
  <c r="G294" i="1"/>
  <c r="H294" i="1" s="1"/>
  <c r="G295" i="1"/>
  <c r="H295" i="1" s="1"/>
  <c r="G291" i="1"/>
  <c r="H291" i="1" s="1"/>
  <c r="G287" i="1"/>
  <c r="H287" i="1" s="1"/>
  <c r="G288" i="1"/>
  <c r="H288" i="1" s="1"/>
  <c r="G289" i="1"/>
  <c r="H289" i="1" s="1"/>
  <c r="G290" i="1"/>
  <c r="H290" i="1" s="1"/>
  <c r="G285" i="1"/>
  <c r="G286" i="1"/>
  <c r="G283" i="1"/>
  <c r="G284" i="1"/>
  <c r="H284" i="1" s="1"/>
  <c r="G280" i="1"/>
  <c r="H280" i="1" s="1"/>
  <c r="G281" i="1"/>
  <c r="G282" i="1"/>
  <c r="G277" i="1"/>
  <c r="G278" i="1"/>
  <c r="H278" i="1" s="1"/>
  <c r="G279" i="1"/>
  <c r="H279" i="1" s="1"/>
  <c r="G275" i="1"/>
  <c r="H275" i="1" s="1"/>
  <c r="G276" i="1"/>
  <c r="G267" i="1"/>
  <c r="H267" i="1" s="1"/>
  <c r="G268" i="1"/>
  <c r="H268" i="1" s="1"/>
  <c r="G273" i="1"/>
  <c r="H273" i="1" s="1"/>
  <c r="G274" i="1"/>
  <c r="H274" i="1" s="1"/>
  <c r="G263" i="1"/>
  <c r="H263" i="1" s="1"/>
  <c r="G264" i="1"/>
  <c r="H264" i="1" s="1"/>
  <c r="G265" i="1"/>
  <c r="H265" i="1" s="1"/>
  <c r="G266" i="1"/>
  <c r="H266" i="1" s="1"/>
  <c r="G260" i="1"/>
  <c r="H260" i="1" s="1"/>
  <c r="G261" i="1"/>
  <c r="H261" i="1" s="1"/>
  <c r="G259" i="1"/>
  <c r="H259" i="1" s="1"/>
  <c r="G258" i="1"/>
  <c r="G257" i="1"/>
  <c r="G256" i="1"/>
  <c r="G255" i="1"/>
  <c r="H255" i="1" s="1"/>
  <c r="G251" i="1"/>
  <c r="G252" i="1"/>
  <c r="G253" i="1"/>
  <c r="G254" i="1"/>
  <c r="G247" i="1"/>
  <c r="G248" i="1"/>
  <c r="G249" i="1"/>
  <c r="G250" i="1"/>
  <c r="G241" i="1"/>
  <c r="G242" i="1"/>
  <c r="G243" i="1"/>
  <c r="G244" i="1"/>
  <c r="G245" i="1"/>
  <c r="G237" i="1"/>
  <c r="G238" i="1"/>
  <c r="G239" i="1"/>
  <c r="G240" i="1"/>
  <c r="G231" i="1"/>
  <c r="G232" i="1"/>
  <c r="G233" i="1"/>
  <c r="G234" i="1"/>
  <c r="G235" i="1"/>
  <c r="G236" i="1"/>
  <c r="G228" i="1"/>
  <c r="G229" i="1"/>
  <c r="G230" i="1"/>
  <c r="G227" i="1"/>
  <c r="G223" i="1"/>
  <c r="G224" i="1"/>
  <c r="G225" i="1"/>
  <c r="G226" i="1"/>
  <c r="G219" i="1"/>
  <c r="G220" i="1"/>
  <c r="G221" i="1"/>
  <c r="G222" i="1"/>
  <c r="G218" i="1"/>
  <c r="G217" i="1"/>
  <c r="G216" i="1"/>
  <c r="G215" i="1"/>
  <c r="G214" i="1"/>
  <c r="G213" i="1"/>
  <c r="G212" i="1"/>
  <c r="G211" i="1"/>
  <c r="G210" i="1"/>
  <c r="G209" i="1"/>
  <c r="G208" i="1"/>
  <c r="G205" i="1"/>
  <c r="G204" i="1"/>
  <c r="G202" i="1"/>
  <c r="G192" i="1"/>
  <c r="G193" i="1"/>
  <c r="G194" i="1"/>
  <c r="G195" i="1"/>
  <c r="G196" i="1"/>
  <c r="G197" i="1"/>
  <c r="G198" i="1"/>
  <c r="G191" i="1"/>
  <c r="G190" i="1"/>
  <c r="G189" i="1"/>
  <c r="G188" i="1"/>
  <c r="H188" i="1" s="1"/>
  <c r="G187" i="1"/>
  <c r="H187" i="1" s="1"/>
  <c r="G186" i="1"/>
  <c r="H186" i="1" s="1"/>
  <c r="G185" i="1"/>
  <c r="G184" i="1"/>
  <c r="G180" i="1"/>
  <c r="G177" i="1"/>
  <c r="G176" i="1"/>
  <c r="G175" i="1"/>
  <c r="G174" i="1"/>
  <c r="G173" i="1"/>
  <c r="H173" i="1" s="1"/>
  <c r="G151" i="1"/>
  <c r="G150" i="1"/>
  <c r="G149" i="1"/>
  <c r="G148" i="1"/>
  <c r="G145" i="1"/>
  <c r="H145" i="1" s="1"/>
  <c r="G146" i="1"/>
  <c r="H146" i="1" s="1"/>
  <c r="G143" i="1"/>
  <c r="G144" i="1"/>
  <c r="G140" i="1"/>
  <c r="G141" i="1"/>
  <c r="G142" i="1"/>
  <c r="H142" i="1" s="1"/>
  <c r="G139" i="1"/>
  <c r="G138" i="1"/>
  <c r="G136" i="1"/>
  <c r="H136" i="1" s="1"/>
  <c r="G135" i="1"/>
  <c r="G134" i="1"/>
  <c r="G133" i="1"/>
  <c r="G132" i="1"/>
  <c r="G130" i="1"/>
  <c r="G128" i="1"/>
  <c r="G127" i="1"/>
  <c r="G126" i="1"/>
  <c r="G125" i="1"/>
  <c r="G124" i="1"/>
  <c r="G123" i="1"/>
  <c r="H123" i="1" s="1"/>
  <c r="G122" i="1"/>
  <c r="G121" i="1"/>
  <c r="G120" i="1"/>
  <c r="G118" i="1"/>
  <c r="G117" i="1"/>
  <c r="G116" i="1"/>
  <c r="G115" i="1"/>
  <c r="G113" i="1"/>
  <c r="G112" i="1"/>
  <c r="H112" i="1" s="1"/>
  <c r="G108" i="1"/>
  <c r="G106" i="1"/>
  <c r="G104" i="1"/>
  <c r="G100" i="1"/>
  <c r="G101" i="1"/>
  <c r="H101" i="1" s="1"/>
  <c r="G103" i="1"/>
  <c r="G102" i="1"/>
  <c r="H102" i="1" s="1"/>
  <c r="G99" i="1"/>
  <c r="G95" i="1"/>
  <c r="G85" i="1"/>
  <c r="G86" i="1"/>
  <c r="G87" i="1"/>
  <c r="G88" i="1"/>
  <c r="G89" i="1"/>
  <c r="G90" i="1"/>
  <c r="G91" i="1"/>
  <c r="G79" i="1"/>
  <c r="G80" i="1"/>
  <c r="G81" i="1"/>
  <c r="G82" i="1"/>
  <c r="G83" i="1"/>
  <c r="G84" i="1"/>
  <c r="G78" i="1"/>
  <c r="G77" i="1"/>
  <c r="G76" i="1"/>
  <c r="G75" i="1"/>
  <c r="G74" i="1"/>
  <c r="G72" i="1"/>
  <c r="G73" i="1"/>
  <c r="G71" i="1"/>
  <c r="G63" i="1"/>
  <c r="G55" i="1"/>
  <c r="G54" i="1"/>
  <c r="G51" i="1"/>
  <c r="G50" i="1"/>
  <c r="G46" i="1"/>
  <c r="G47" i="1"/>
  <c r="G48" i="1"/>
  <c r="G49" i="1"/>
  <c r="G39" i="1"/>
  <c r="G40" i="1"/>
  <c r="G41" i="1"/>
  <c r="G42" i="1"/>
  <c r="G43" i="1"/>
  <c r="G44" i="1"/>
  <c r="G45" i="1"/>
  <c r="G38" i="1"/>
  <c r="G35" i="1"/>
  <c r="G36" i="1"/>
  <c r="G37" i="1"/>
  <c r="G32" i="1"/>
  <c r="G33" i="1"/>
  <c r="G34" i="1"/>
  <c r="G31" i="1"/>
  <c r="G30" i="1"/>
  <c r="G29" i="1"/>
  <c r="G23" i="1"/>
  <c r="G18" i="1"/>
  <c r="G15" i="1"/>
  <c r="G16" i="1"/>
  <c r="G13" i="1"/>
  <c r="G14" i="1"/>
  <c r="G12" i="1"/>
  <c r="G11" i="1"/>
  <c r="G10" i="1"/>
  <c r="G6" i="1"/>
  <c r="G5" i="1"/>
  <c r="G4" i="1"/>
  <c r="H204" i="1" l="1"/>
  <c r="H75" i="1"/>
  <c r="H74" i="1"/>
  <c r="H73" i="1"/>
  <c r="H72" i="1"/>
  <c r="H238" i="1" l="1"/>
  <c r="H184" i="1" l="1"/>
  <c r="H185" i="1"/>
  <c r="H76" i="1"/>
  <c r="H77" i="1"/>
  <c r="H71" i="1"/>
  <c r="H63" i="1"/>
  <c r="H55" i="1"/>
  <c r="H51" i="1"/>
  <c r="H54" i="1"/>
  <c r="H30" i="1"/>
  <c r="H31" i="1"/>
  <c r="H32" i="1"/>
  <c r="H33" i="1"/>
  <c r="H34" i="1"/>
  <c r="H35" i="1"/>
  <c r="H36" i="1"/>
  <c r="H29" i="1"/>
  <c r="H23" i="1"/>
  <c r="H18" i="1"/>
  <c r="H11" i="1"/>
  <c r="H12" i="1"/>
  <c r="H13" i="1"/>
  <c r="H14" i="1"/>
  <c r="H15" i="1"/>
  <c r="H16" i="1"/>
  <c r="H17" i="1"/>
  <c r="H10" i="1"/>
  <c r="H6" i="1"/>
  <c r="H211" i="1" l="1"/>
  <c r="H246" i="1" l="1"/>
  <c r="H78" i="1" l="1"/>
  <c r="H79" i="1"/>
  <c r="H80" i="1"/>
  <c r="H81" i="1"/>
  <c r="H82" i="1"/>
  <c r="H83" i="1"/>
  <c r="H84" i="1"/>
  <c r="H85" i="1"/>
  <c r="H86" i="1"/>
  <c r="H87" i="1"/>
  <c r="H88" i="1"/>
  <c r="H89" i="1"/>
  <c r="H90" i="1"/>
  <c r="H91" i="1"/>
  <c r="H40" i="1"/>
  <c r="H41" i="1"/>
  <c r="H42" i="1"/>
  <c r="H43" i="1"/>
  <c r="H44" i="1"/>
  <c r="H45" i="1"/>
  <c r="H46" i="1"/>
  <c r="H47" i="1"/>
  <c r="H48" i="1"/>
  <c r="H49" i="1"/>
  <c r="H50" i="1"/>
  <c r="H37" i="1"/>
  <c r="H38" i="1"/>
  <c r="H39" i="1"/>
  <c r="H5" i="1"/>
  <c r="H196" i="1" l="1"/>
  <c r="H276" i="1" l="1"/>
  <c r="H302" i="1"/>
  <c r="H277" i="1"/>
  <c r="H281" i="1"/>
  <c r="H282" i="1"/>
  <c r="H283" i="1"/>
  <c r="H285" i="1"/>
  <c r="H286" i="1"/>
  <c r="H292" i="1"/>
  <c r="H293" i="1"/>
  <c r="H296" i="1"/>
  <c r="H297" i="1"/>
  <c r="H299" i="1"/>
  <c r="H300" i="1"/>
  <c r="H303" i="1"/>
  <c r="H304" i="1"/>
  <c r="H306" i="1"/>
  <c r="H307" i="1"/>
  <c r="H132" i="1"/>
  <c r="H205" i="1"/>
  <c r="H209" i="1"/>
  <c r="H210" i="1"/>
  <c r="H212" i="1"/>
  <c r="H213" i="1"/>
  <c r="H208" i="1"/>
  <c r="H202" i="1"/>
  <c r="H189" i="1"/>
  <c r="H190" i="1"/>
  <c r="H191" i="1"/>
  <c r="H192" i="1"/>
  <c r="H193" i="1"/>
  <c r="H194" i="1"/>
  <c r="H195" i="1"/>
  <c r="H197" i="1"/>
  <c r="H198" i="1"/>
  <c r="H174" i="1"/>
  <c r="H175" i="1"/>
  <c r="H176" i="1"/>
  <c r="H177" i="1"/>
  <c r="H180" i="1"/>
  <c r="H148" i="1"/>
  <c r="H149" i="1"/>
  <c r="H150" i="1"/>
  <c r="H151" i="1"/>
  <c r="H140" i="1"/>
  <c r="H141" i="1"/>
  <c r="H143" i="1"/>
  <c r="H144" i="1"/>
  <c r="H137" i="1"/>
  <c r="H138" i="1"/>
  <c r="H139" i="1"/>
  <c r="H134" i="1"/>
  <c r="H135" i="1"/>
  <c r="H133" i="1"/>
  <c r="H130" i="1"/>
  <c r="H127" i="1"/>
  <c r="H128" i="1"/>
  <c r="H126" i="1"/>
  <c r="H125" i="1"/>
  <c r="H124" i="1"/>
  <c r="H122" i="1"/>
  <c r="H121" i="1"/>
  <c r="H120" i="1"/>
  <c r="H118" i="1"/>
  <c r="H116" i="1"/>
  <c r="H117" i="1"/>
  <c r="H115" i="1"/>
  <c r="H113" i="1"/>
  <c r="H109" i="1"/>
  <c r="H108" i="1"/>
  <c r="H106" i="1"/>
  <c r="H104" i="1"/>
  <c r="H103" i="1"/>
  <c r="H100" i="1"/>
  <c r="H99" i="1"/>
  <c r="H95" i="1"/>
  <c r="H4" i="1"/>
  <c r="H258" i="1" l="1"/>
  <c r="H240" i="1"/>
  <c r="H239" i="1"/>
  <c r="H237" i="1"/>
  <c r="H251" i="1"/>
  <c r="H247" i="1"/>
  <c r="H234" i="1" l="1"/>
  <c r="H226" i="1"/>
  <c r="H257" i="1"/>
  <c r="H256" i="1"/>
  <c r="H254" i="1"/>
  <c r="H253" i="1"/>
  <c r="H252" i="1"/>
  <c r="H250" i="1"/>
  <c r="H249" i="1"/>
  <c r="H248" i="1"/>
  <c r="H245" i="1"/>
  <c r="H244" i="1"/>
  <c r="H243" i="1"/>
  <c r="H242" i="1"/>
  <c r="H241" i="1"/>
  <c r="H236" i="1"/>
  <c r="H235" i="1"/>
  <c r="H233" i="1"/>
  <c r="H232" i="1"/>
  <c r="H231" i="1"/>
  <c r="H230" i="1"/>
  <c r="H229" i="1"/>
  <c r="H228" i="1"/>
  <c r="H227" i="1"/>
  <c r="H225" i="1"/>
  <c r="H224" i="1"/>
  <c r="H223" i="1"/>
  <c r="H222" i="1"/>
  <c r="H221" i="1"/>
  <c r="H220" i="1"/>
  <c r="H219" i="1"/>
  <c r="H218" i="1"/>
  <c r="H217" i="1"/>
  <c r="H216" i="1"/>
  <c r="H215" i="1"/>
  <c r="H214" i="1"/>
</calcChain>
</file>

<file path=xl/sharedStrings.xml><?xml version="1.0" encoding="utf-8"?>
<sst xmlns="http://schemas.openxmlformats.org/spreadsheetml/2006/main" count="1139" uniqueCount="768">
  <si>
    <t>Yoğunluk/Bağıl Yoğunluk</t>
  </si>
  <si>
    <t>Elektriksel İletkenlik</t>
  </si>
  <si>
    <t>Az gelişmiş cılız tane</t>
  </si>
  <si>
    <t>ANALİZ FİYATI</t>
  </si>
  <si>
    <t>Bin (1000) Tane Ağırlığı</t>
  </si>
  <si>
    <t>-</t>
  </si>
  <si>
    <t>TS EN ISO 520</t>
  </si>
  <si>
    <t>Ağırlık kontrolü</t>
  </si>
  <si>
    <t>Gramaj/Ağırlık Süzme Ağırlığı</t>
  </si>
  <si>
    <t>TS 1018</t>
  </si>
  <si>
    <t>Bağıl Yoğunluk</t>
  </si>
  <si>
    <t>TS EN 1131</t>
  </si>
  <si>
    <t>TS 522</t>
  </si>
  <si>
    <t>Özgül Ağırlık</t>
  </si>
  <si>
    <t>TS 4959</t>
  </si>
  <si>
    <t>Oksijen İhtiyacı</t>
  </si>
  <si>
    <t>Biyolojik Oksijen İhtiyacı (BOİ)</t>
  </si>
  <si>
    <t>AOAC Official Method 973,4</t>
  </si>
  <si>
    <t>Bulanıklık /Türbidite</t>
  </si>
  <si>
    <t>TS EN ISO 7027-1</t>
  </si>
  <si>
    <t>Donma Noktası</t>
  </si>
  <si>
    <t>TS EN ISO 5764</t>
  </si>
  <si>
    <t>Sınıf Özellikleri</t>
  </si>
  <si>
    <t>Elek /İrilik / Boylama</t>
  </si>
  <si>
    <t>TGK Tebliğleri, Ürün TS’leri</t>
  </si>
  <si>
    <t>Elek / İrilik / Boylama</t>
  </si>
  <si>
    <t>TS 3076-1</t>
  </si>
  <si>
    <t>TS 9748 EN 27888</t>
  </si>
  <si>
    <t>TS 13366</t>
  </si>
  <si>
    <t>Fiziksel Kusur</t>
  </si>
  <si>
    <t>TGK Baharat 2013/12</t>
  </si>
  <si>
    <t>TS 4078</t>
  </si>
  <si>
    <t>TS 2974</t>
  </si>
  <si>
    <t>TS 3267</t>
  </si>
  <si>
    <t>Kırık Tane Bozuk Tane</t>
  </si>
  <si>
    <t>TS 314</t>
  </si>
  <si>
    <t>13</t>
  </si>
  <si>
    <t>TS 141</t>
  </si>
  <si>
    <t>Kırık Tane</t>
  </si>
  <si>
    <t>TS 142</t>
  </si>
  <si>
    <t>TS 2408</t>
  </si>
  <si>
    <t>TS 3415</t>
  </si>
  <si>
    <t>TS 2284</t>
  </si>
  <si>
    <t>TS 4201</t>
  </si>
  <si>
    <t>14</t>
  </si>
  <si>
    <t>Fiziksel Kusurlar</t>
  </si>
  <si>
    <t>Beyaz Tane</t>
  </si>
  <si>
    <t>15</t>
  </si>
  <si>
    <t>İçi boş tane</t>
  </si>
  <si>
    <t>TS 5086 TS 310 TS 3074</t>
  </si>
  <si>
    <t>16</t>
  </si>
  <si>
    <t>Bozuk Tane</t>
  </si>
  <si>
    <t>TS 4078 TS 2248 TS 142 TS 141</t>
  </si>
  <si>
    <t>17</t>
  </si>
  <si>
    <t>Buruşuk Tane</t>
  </si>
  <si>
    <t>TS 1771</t>
  </si>
  <si>
    <t>18</t>
  </si>
  <si>
    <t>Kusurlu tane ve yabancı madde toplamı</t>
  </si>
  <si>
    <t>Ürün standartları veya Tebliğler</t>
  </si>
  <si>
    <t>19</t>
  </si>
  <si>
    <t>Genel Özelliklere uymayan ceviz içi</t>
  </si>
  <si>
    <t>TS 1276 TS 1275</t>
  </si>
  <si>
    <t>20</t>
  </si>
  <si>
    <t>Haşere zararı görmüş tane</t>
  </si>
  <si>
    <t>21</t>
  </si>
  <si>
    <t>Özürlü ve kusurlu tane</t>
  </si>
  <si>
    <t>TS 1275 TS 3074</t>
  </si>
  <si>
    <t>22</t>
  </si>
  <si>
    <t>23</t>
  </si>
  <si>
    <t>TS 4078 TS 2974 TS 3415 TS 2408 TS 143 TS 4201 TS 141 TS 142</t>
  </si>
  <si>
    <t>24</t>
  </si>
  <si>
    <t>Küflü ceviz içi oranı</t>
  </si>
  <si>
    <t>TS 1276</t>
  </si>
  <si>
    <t>25</t>
  </si>
  <si>
    <t>Mandık /Kırmızı tane</t>
  </si>
  <si>
    <t>26</t>
  </si>
  <si>
    <t>Zarar görmüş tane</t>
  </si>
  <si>
    <t>27</t>
  </si>
  <si>
    <t>Sap,dal parçaları ve kavuz</t>
  </si>
  <si>
    <t>TGK 2000/16 2002/45 Tebliğ</t>
  </si>
  <si>
    <t>28</t>
  </si>
  <si>
    <t>Okside Olmamış parça</t>
  </si>
  <si>
    <t>TS 4600 ISO 3720 TGK Çay 2015/30</t>
  </si>
  <si>
    <t>29</t>
  </si>
  <si>
    <t>Çemen miktarı</t>
  </si>
  <si>
    <t>TS 1071</t>
  </si>
  <si>
    <t>30</t>
  </si>
  <si>
    <t>Kırılma İndisi Tayini</t>
  </si>
  <si>
    <t>TS EN ISO 6320</t>
  </si>
  <si>
    <t>31</t>
  </si>
  <si>
    <t>Hektolitre Ağırlığı</t>
  </si>
  <si>
    <t>TS EN ISO 7971-3</t>
  </si>
  <si>
    <t>32</t>
  </si>
  <si>
    <t>PH</t>
  </si>
  <si>
    <t>TS 3136 ISO 2917 TS 1728 ISO 1842</t>
  </si>
  <si>
    <t>33</t>
  </si>
  <si>
    <t>TS EN ISO 10523</t>
  </si>
  <si>
    <t>34</t>
  </si>
  <si>
    <t>Polarizasyon Değeri</t>
  </si>
  <si>
    <t>35</t>
  </si>
  <si>
    <t>Okside Olmuş parça</t>
  </si>
  <si>
    <t>TS 12691</t>
  </si>
  <si>
    <t>Kurutma Kaybı/Rutubet</t>
  </si>
  <si>
    <t>2002/26 TEBLİĞ TS 861</t>
  </si>
  <si>
    <t>Nem/ Rutubet</t>
  </si>
  <si>
    <t>TS 1277</t>
  </si>
  <si>
    <t>TS 1278</t>
  </si>
  <si>
    <t>TS 1280</t>
  </si>
  <si>
    <t>TS 2134</t>
  </si>
  <si>
    <t>TS 1331</t>
  </si>
  <si>
    <t>TS EN ISO 5534</t>
  </si>
  <si>
    <t>TS 1562</t>
  </si>
  <si>
    <t>36</t>
  </si>
  <si>
    <t>Rutubet/Nem/Kuru Madde</t>
  </si>
  <si>
    <t>Nem/Rutubet</t>
  </si>
  <si>
    <t>TS 1743 ISO 1442</t>
  </si>
  <si>
    <t>TS 5000</t>
  </si>
  <si>
    <t>TS EN ISO 712</t>
  </si>
  <si>
    <t>*Nem/ Rutubet</t>
  </si>
  <si>
    <t>37</t>
  </si>
  <si>
    <t>Rutubet/ Nem Ve Uçucu Madde</t>
  </si>
  <si>
    <t>38</t>
  </si>
  <si>
    <t>Renk tipi</t>
  </si>
  <si>
    <t>39</t>
  </si>
  <si>
    <t>Rutubet/Nem/Kuru madde</t>
  </si>
  <si>
    <t>Rutubet/Kuru Madde</t>
  </si>
  <si>
    <t>TS 13365</t>
  </si>
  <si>
    <t>40</t>
  </si>
  <si>
    <t>Toplam Toz Çay miktarı (Tanecik boyutu &lt;355p, )</t>
  </si>
  <si>
    <t>İşletme İçi Metot/SÇYFA013(293 89 Sayılı RG-TGK Çay Tebliği-No:2015/30,Ek 1)</t>
  </si>
  <si>
    <t>41</t>
  </si>
  <si>
    <t>Düşme Sayısı (Falling Number)</t>
  </si>
  <si>
    <t>TS EN ISO 3093</t>
  </si>
  <si>
    <t>42</t>
  </si>
  <si>
    <t>Yabancı Madde</t>
  </si>
  <si>
    <t>43</t>
  </si>
  <si>
    <t>Hava Boşluğu</t>
  </si>
  <si>
    <t>TS 1068</t>
  </si>
  <si>
    <t>44</t>
  </si>
  <si>
    <t>Öz/Gluten</t>
  </si>
  <si>
    <t>Kuru Öz /Gluten Yaş Öz / Gluten</t>
  </si>
  <si>
    <t>TS EN ISO 21415-4 TS EN ISO 21415-1</t>
  </si>
  <si>
    <t>45</t>
  </si>
  <si>
    <t>Suya Geçen Madde</t>
  </si>
  <si>
    <t>TS 1620</t>
  </si>
  <si>
    <t>46</t>
  </si>
  <si>
    <t>Su aktivitesi</t>
  </si>
  <si>
    <t>TS 7474</t>
  </si>
  <si>
    <t>47</t>
  </si>
  <si>
    <t>Sediment /Kir Muhtevası/Kirlilik/Tortu/Çökelti/Çök ebilen Katı Madde</t>
  </si>
  <si>
    <t>Kirlilik/Kir Muhtevası/ Sediment Tortu/Çökelti</t>
  </si>
  <si>
    <t>48</t>
  </si>
  <si>
    <t>Konserve sıvısı su oranı</t>
  </si>
  <si>
    <t>49</t>
  </si>
  <si>
    <t>Konserve sıvısı yağ oranı</t>
  </si>
  <si>
    <t>50</t>
  </si>
  <si>
    <t>Suda çözünebilen katı madde (briks)</t>
  </si>
  <si>
    <t>TS 4890</t>
  </si>
  <si>
    <t>Yağsız Kuru Madde</t>
  </si>
  <si>
    <t>Acılık Tayini</t>
  </si>
  <si>
    <t>Kreis Değeri</t>
  </si>
  <si>
    <t>TS 2589</t>
  </si>
  <si>
    <t>Alkalilik/ Alkalinite</t>
  </si>
  <si>
    <t>Bileşik Alkalinite</t>
  </si>
  <si>
    <t>TS 3790 ISO 9963-1</t>
  </si>
  <si>
    <t>Toplam Alkalinite</t>
  </si>
  <si>
    <t>Külde Alkalilik (Koh Cinsinden)</t>
  </si>
  <si>
    <t>İLGİLİ TS VE TEBLİĞLER</t>
  </si>
  <si>
    <t>*Suda Çözünen Külde Alkalilik (Koh Cinsinden)(Km’de)</t>
  </si>
  <si>
    <t>TS 1567</t>
  </si>
  <si>
    <t>Alkolde Çözünen Ekstrakt Tayini</t>
  </si>
  <si>
    <t>TS 2135</t>
  </si>
  <si>
    <t>Amino Asit</t>
  </si>
  <si>
    <t>Hidroksiprolin</t>
  </si>
  <si>
    <t>TS 6236 ISO 3496</t>
  </si>
  <si>
    <t>Prolin</t>
  </si>
  <si>
    <t>TS 13357</t>
  </si>
  <si>
    <t>Asetil Metil Karbinol Testi</t>
  </si>
  <si>
    <t>TS 1880 EN 13188</t>
  </si>
  <si>
    <t>Asitlik/Toplam Asitlik</t>
  </si>
  <si>
    <t>Asitlik Asitlik (Laktik Asit Cinsinden) Asitlik (Asetik Asit Cinsinden) Asitlik (Sitrik Asit Cinsinden)</t>
  </si>
  <si>
    <t>TS 591 TS 591 TS 591 TS 591 TS 1018 TS 1018 TS 6179 ISO 7305 TS EN ISO 660 TS 2283 TS EN 12147 TS 2283 TS 6179 ISO 7305 TS 6179 ISO 7305 TS 1329 TS EN ISO 660 TS 1330 TS 13360 TS ISO 1242 TS 1125 ISO 750 TS 1125 ISO 750 TS 1125 ISO 750 TS 1125 ISO 750 TS 1125 ISO 750 TS 1125 ISO 750 TS 1125 ISO 750 TS 1880 EN 13188 TS 1466 AOAC 962.12 /TS 522</t>
  </si>
  <si>
    <t>Asit Sayısı/ Serbest Yağ Asitliği</t>
  </si>
  <si>
    <t>Oleik Asit Cinsinden</t>
  </si>
  <si>
    <t>TS EN ISO 660</t>
  </si>
  <si>
    <t>Askıda Katı Madde Tayini</t>
  </si>
  <si>
    <t>TS EN 872</t>
  </si>
  <si>
    <t>Azotsuz Öz Maddeler</t>
  </si>
  <si>
    <t>Azotsuz Öz Maddeler (Rutubet+Protein+Selüloz+ Kül+Yağ)</t>
  </si>
  <si>
    <t>RG 29955</t>
  </si>
  <si>
    <t>Toplam Katı Madde/Buharlaştırma Kalıntısı/Toplam Çözünmüş Madde</t>
  </si>
  <si>
    <t>Buharlaştırma Kalıntısı</t>
  </si>
  <si>
    <t>TS 5783</t>
  </si>
  <si>
    <t>Çözünmeyen Safsızlıklar (Eterde Çözünmeyen Yabancı Madde Tayini)</t>
  </si>
  <si>
    <t>TS EN ISO 663</t>
  </si>
  <si>
    <t>Enzim Aktivitesi</t>
  </si>
  <si>
    <t>Diastaz Sayısı</t>
  </si>
  <si>
    <t>IHC Phadebase Tablet</t>
  </si>
  <si>
    <t>Peroksidaz</t>
  </si>
  <si>
    <t>TS 1330</t>
  </si>
  <si>
    <t>Toplam Enerji</t>
  </si>
  <si>
    <t>TGK ETİKETLEME TEBLİĞİ</t>
  </si>
  <si>
    <t>Ester Sayısı</t>
  </si>
  <si>
    <t>TSISO 709</t>
  </si>
  <si>
    <t>Ham Madde Tespiti/ Yem Bileşenleri/ İçeriği</t>
  </si>
  <si>
    <t>Et Kemik Unu</t>
  </si>
  <si>
    <t>Formol Sayısı</t>
  </si>
  <si>
    <t>TS EN 1133</t>
  </si>
  <si>
    <t>Homojenizasyon Derecesi</t>
  </si>
  <si>
    <t>TS 1019</t>
  </si>
  <si>
    <t>TS 1192</t>
  </si>
  <si>
    <t>İyot Sayısı</t>
  </si>
  <si>
    <t>TS EN ISO 3961</t>
  </si>
  <si>
    <t>Karbondioksit (Co2) Tayini</t>
  </si>
  <si>
    <t>GMMAM KİTABI</t>
  </si>
  <si>
    <t>Nişasta Miktar Analizi</t>
  </si>
  <si>
    <t>Nişasta</t>
  </si>
  <si>
    <t>TS 6812</t>
  </si>
  <si>
    <t>Şeker Bileşenleri</t>
  </si>
  <si>
    <t>TS 13359</t>
  </si>
  <si>
    <t>Şeker/ Toplam Şeker(Titrimetrik)</t>
  </si>
  <si>
    <t>TS 7780 TS 7780 TS 7780 TS 1466</t>
  </si>
  <si>
    <t>Şeker/ Toplam Şeker(Titrimetrik) (Km’de)</t>
  </si>
  <si>
    <t>TS 1466 TS 1466 TS 7780 TS 12001</t>
  </si>
  <si>
    <t>İnvert Şeker(Titrimetrik)</t>
  </si>
  <si>
    <t>TS 3036 TS 7780 TGK 2002/26, TS 861 TS 12001 TS 1466</t>
  </si>
  <si>
    <t>İnvert Şeker(Titrimetrik)(Km’de)</t>
  </si>
  <si>
    <t>TS 1466</t>
  </si>
  <si>
    <t>Sakaroz Tayini(Titrimetrik)</t>
  </si>
  <si>
    <t>Karbonhidrat</t>
  </si>
  <si>
    <t>* Kimyasal Oksijen İhtiyacı (KOİ) Tayini Açık Reflaks - Titrimetrik Metot</t>
  </si>
  <si>
    <t>SM 5220B</t>
  </si>
  <si>
    <t>Kimyasal Oksijen İhtiyacı (KOİ) Tayini Açık Reflaks - Titrimetrik Metot</t>
  </si>
  <si>
    <t>STANDARD METHODS 5220B</t>
  </si>
  <si>
    <r>
      <t>Klorür (Cl</t>
    </r>
    <r>
      <rPr>
        <vertAlign val="superscript"/>
        <sz val="11"/>
        <rFont val="Calibri"/>
        <family val="2"/>
        <charset val="162"/>
        <scheme val="minor"/>
      </rPr>
      <t>-</t>
    </r>
    <r>
      <rPr>
        <sz val="11"/>
        <rFont val="Calibri"/>
        <family val="2"/>
        <charset val="162"/>
        <scheme val="minor"/>
      </rPr>
      <t>)</t>
    </r>
  </si>
  <si>
    <t>Suda Çözünebilir Klorür</t>
  </si>
  <si>
    <t>Tuz (Sodyum Klorür)(Nacl)</t>
  </si>
  <si>
    <t>TS 1333 ISO 1738 TS 1333 ISO 1738 TS 1747-2 ISO 1841 TS 1747-2 ISO 1841 İLGİLİ TS VE TEBLİĞLER İLGİLİ TS VE TEBLİĞLER</t>
  </si>
  <si>
    <t>Tuz (Sodyum Klorür)(Nacl)(Km’de)</t>
  </si>
  <si>
    <t>TS 5000 TS 5000 TS 1620 TS 2664</t>
  </si>
  <si>
    <t>TS 4164 ISO 9297</t>
  </si>
  <si>
    <t>Kül/ Ham Kül Tayini</t>
  </si>
  <si>
    <t>*%10 HCl’de Çözünmeyen Kül (Km’de)</t>
  </si>
  <si>
    <t>TS 1566 ISO 1577</t>
  </si>
  <si>
    <t>%10 Hcl’de Çözünmeyen Kül(Km’de)</t>
  </si>
  <si>
    <t>TSISO 763 TS 2383 TS 5000 TS 2383 TS 5000 TS ISO 763 TS 2383 TS 2383 TS 2383</t>
  </si>
  <si>
    <t>%10 Hcl’de Çözünmeyen Kül</t>
  </si>
  <si>
    <t>RG 29955 TS ISO 763</t>
  </si>
  <si>
    <t>TS ISO 763 TS 12677 TS ISO 763 TS ISO 763 TS ISO 763</t>
  </si>
  <si>
    <t>Eterde Çözülmeyen Yabancı Madde İle (%) Kül Tayini</t>
  </si>
  <si>
    <t>TS 894</t>
  </si>
  <si>
    <t>Kül</t>
  </si>
  <si>
    <t>*Suda Çözünen Ve Çözünmeyen Kül (Toplam Küle Göre) (Km'de)</t>
  </si>
  <si>
    <t>TS 1565</t>
  </si>
  <si>
    <t>Toplam Kül/ Kül</t>
  </si>
  <si>
    <t>RG 29955 TS 2131 ISO 928 TS 2131 ISO 928 TS 2131 ISO 928 TS 2131 ISO 928 TS 3792 TS 6399 TS 921</t>
  </si>
  <si>
    <t>Toplam Kül/ Kül (Km’de)</t>
  </si>
  <si>
    <t>TS EN ISO 2171 TS 2131 ISO 928 TS 2131 ISO 928 TS EN ISO 2171 TS EN ISO 2171</t>
  </si>
  <si>
    <t>*Toplam Kül/ Kül (Km’de)</t>
  </si>
  <si>
    <t>TS 1564</t>
  </si>
  <si>
    <t>TS EN ISO 2171</t>
  </si>
  <si>
    <t>Metabolik Enerji</t>
  </si>
  <si>
    <t>Metabolik Enerji (Kanatlı Hayvan Yemleri Hariç)</t>
  </si>
  <si>
    <t>TS 9610</t>
  </si>
  <si>
    <t>Oksitlenebilirlik (Permanganant)</t>
  </si>
  <si>
    <t>Peroksit Değeri/ Sayısı</t>
  </si>
  <si>
    <t>TS EN ISO 3960</t>
  </si>
  <si>
    <t>Polar Madde Tayini</t>
  </si>
  <si>
    <t>TS EN ISO 8420</t>
  </si>
  <si>
    <t>Protein</t>
  </si>
  <si>
    <t>Ham Protein</t>
  </si>
  <si>
    <t>TS 324</t>
  </si>
  <si>
    <t>Protein Tayini (Kjeldahl Metodu İle)</t>
  </si>
  <si>
    <t>TS 2590</t>
  </si>
  <si>
    <t>TS 1748</t>
  </si>
  <si>
    <t>AOAC 992.15</t>
  </si>
  <si>
    <t>Protein Tayini (Yakma Metodu-Dumas Prensibi)</t>
  </si>
  <si>
    <t>*Protein Tayini (Yakma Metodu-Dumas Prensibi)</t>
  </si>
  <si>
    <t>Rutubet Miktarı</t>
  </si>
  <si>
    <t>Rutubet (Toluen metodu)</t>
  </si>
  <si>
    <t>Sabun Miktarı</t>
  </si>
  <si>
    <t>TS 5038</t>
  </si>
  <si>
    <t>Sabunlaşma Sayısı</t>
  </si>
  <si>
    <t>TS EN ISO 3657</t>
  </si>
  <si>
    <t>Sabunlaşmayan Madde</t>
  </si>
  <si>
    <t>TS 4963</t>
  </si>
  <si>
    <t>Suda Çözünmeyen Madde</t>
  </si>
  <si>
    <t>TS 3036</t>
  </si>
  <si>
    <t>TS 4966</t>
  </si>
  <si>
    <t>Selüloz / Ham Selüloz Tayini</t>
  </si>
  <si>
    <t>Ham Selüloz</t>
  </si>
  <si>
    <t>TS 4966 TS 4966</t>
  </si>
  <si>
    <t>TS 4966/ TS 3076-1</t>
  </si>
  <si>
    <t>Ham Selüloz(Km’de)</t>
  </si>
  <si>
    <t>*Ham Selüloz İçeriği Tayini (Km’de)</t>
  </si>
  <si>
    <t>TS ISO 15598</t>
  </si>
  <si>
    <t>Su Ekstraktı ve Suda Çözünen Madde/Ekstrakt Tayini</t>
  </si>
  <si>
    <t>*Su Ekstraktı Miktarı</t>
  </si>
  <si>
    <t>TS ISO 9768</t>
  </si>
  <si>
    <t>Tahin Miktarı</t>
  </si>
  <si>
    <t>*Toplam Katı Madde</t>
  </si>
  <si>
    <t>SM 2540 B</t>
  </si>
  <si>
    <t>Toplam Katı Madde</t>
  </si>
  <si>
    <t>Toplam Sabit Katı Madde</t>
  </si>
  <si>
    <t>Toplam Sabit Katı Madde (550°C)</t>
  </si>
  <si>
    <t>SM 2540 E</t>
  </si>
  <si>
    <t>Toplam Sertlik</t>
  </si>
  <si>
    <t>Toplam Sertlik (Titrimetrik)</t>
  </si>
  <si>
    <t>Toplam Uçucu Bazik Azot (Tvb-N)</t>
  </si>
  <si>
    <t>TGK 2012/73</t>
  </si>
  <si>
    <t>Uçar Asit</t>
  </si>
  <si>
    <t>Asetik Asit Cinsinden</t>
  </si>
  <si>
    <t>Toplam Uçucu Yağ</t>
  </si>
  <si>
    <t>TS EN ISO 6571</t>
  </si>
  <si>
    <t>Özgül Absorbans/ Soğurma</t>
  </si>
  <si>
    <t>Delta E E (232 Nm) E (270nm)</t>
  </si>
  <si>
    <t>TGK 2014/53</t>
  </si>
  <si>
    <t>Yağ Çeşidi</t>
  </si>
  <si>
    <t>Mineral Yağ Aranması</t>
  </si>
  <si>
    <t>TS 5039</t>
  </si>
  <si>
    <t>Prina Yağı aranması</t>
  </si>
  <si>
    <t>TS 5042</t>
  </si>
  <si>
    <t>Yağ / Ham Yağ Tayini</t>
  </si>
  <si>
    <t>Ham Yağ</t>
  </si>
  <si>
    <t>Yağ</t>
  </si>
  <si>
    <t>TS 3411</t>
  </si>
  <si>
    <t>Yağ (Toplam) Tayini</t>
  </si>
  <si>
    <t>TS 1744</t>
  </si>
  <si>
    <t>Yağ Tayini (Süt ve süt ürünlerinde)</t>
  </si>
  <si>
    <t>TSISO2446 TSISO 2446 TSISO 2446 TS 1330 TS 1329 GMMAM KİTABI</t>
  </si>
  <si>
    <t>TS 3046</t>
  </si>
  <si>
    <t>Zeleny/Sedimantasyon/ Sedimantasyon Endeksi</t>
  </si>
  <si>
    <t>Zeleny/Sedimantasyon/Sedi mantasyon Endeksi</t>
  </si>
  <si>
    <t>TS EN ISO 5529</t>
  </si>
  <si>
    <t>TS 933</t>
  </si>
  <si>
    <t>TS ISO 10727</t>
  </si>
  <si>
    <t>Koruyucular</t>
  </si>
  <si>
    <t>Suda Çözünen Sentetik Boya Aranması (Kalitatif)</t>
  </si>
  <si>
    <t>J. Agric. Food Chem. Vol:31, 387-389, 1983</t>
  </si>
  <si>
    <t>J. Agric. Food Chem. 49, 98-102, 2001</t>
  </si>
  <si>
    <t>Metil Alkol/Metanol</t>
  </si>
  <si>
    <t>Pestisit (GC-MS/MS)</t>
  </si>
  <si>
    <t>TS 5095</t>
  </si>
  <si>
    <t>App. Notları (Operation Manual Distillation Unit K-355 Kullanma Klavuzu)</t>
  </si>
  <si>
    <t>Karbonize Olmuş Maddeler</t>
  </si>
  <si>
    <t>TS 2600</t>
  </si>
  <si>
    <t>Kül/İnorganik/Toplam İnorganik Madde</t>
  </si>
  <si>
    <t>Sülfatlandırılmış Kül</t>
  </si>
  <si>
    <t>Karbonhidrat-Polisakkarit</t>
  </si>
  <si>
    <t>EC 213/2001</t>
  </si>
  <si>
    <t>Jelatin E440</t>
  </si>
  <si>
    <t>Aflatoksin</t>
  </si>
  <si>
    <t>AOAC 991.31</t>
  </si>
  <si>
    <t>AOAC 999.07</t>
  </si>
  <si>
    <t>Okratoksin</t>
  </si>
  <si>
    <t>Okratoksin A</t>
  </si>
  <si>
    <t>TS EN 14132</t>
  </si>
  <si>
    <t>Zearalenon</t>
  </si>
  <si>
    <t>AOAC Vol:84,No:5</t>
  </si>
  <si>
    <t>Deoksinivalenol (DON)</t>
  </si>
  <si>
    <t>Deoksinivalenol (DON)/ Vomitoksin</t>
  </si>
  <si>
    <t>R-Biofarm P.50.V.1</t>
  </si>
  <si>
    <t>Aflatoksin M1</t>
  </si>
  <si>
    <t>TS EN ISO 14501</t>
  </si>
  <si>
    <t>Aflatoksin B1</t>
  </si>
  <si>
    <t>AOAC 2003.02</t>
  </si>
  <si>
    <t>Aerobik Koloni Sayımı</t>
  </si>
  <si>
    <t>TS EN ISO 4833-1 TS EN ISO 4833-2</t>
  </si>
  <si>
    <t>TS EN ISO 7932</t>
  </si>
  <si>
    <t>TS EN ISO 16649-3</t>
  </si>
  <si>
    <t>TS EN ISO 16654</t>
  </si>
  <si>
    <t>Enterobacteriaceae Analizi (Katı Besiyerinde)</t>
  </si>
  <si>
    <t>Enterobacteriaceae Analizi (Hızlı Test)</t>
  </si>
  <si>
    <t>AOAC Performance Tested Method 050801</t>
  </si>
  <si>
    <t>Fekal Streptococcus/Enterococcus Sayımı (EMS)</t>
  </si>
  <si>
    <t>APHA 9221</t>
  </si>
  <si>
    <t>înkübasyon (Stabilite) Testi</t>
  </si>
  <si>
    <t>Koliform Bakteri Analizi (Katı Besiyeri)</t>
  </si>
  <si>
    <t>TS ISO 4832</t>
  </si>
  <si>
    <t>Koliform Bakteri Analizi (EMS)</t>
  </si>
  <si>
    <t>Koliform Bakteri, Fekal Koliform ve E.coli Tayini (EMS)</t>
  </si>
  <si>
    <t>FDA/BAM Chapter 4</t>
  </si>
  <si>
    <t>Koagülaz Pozitif Stafilokokların Sayımı</t>
  </si>
  <si>
    <t>AOAC Official Method 2004.02</t>
  </si>
  <si>
    <t>Maya ve Küf Sayımı (aw 0,95’ten Büyük)</t>
  </si>
  <si>
    <t>Rope Sporu</t>
  </si>
  <si>
    <t>TS 3522</t>
  </si>
  <si>
    <t>AOAC Official Method 2013.01 VIDAS UP SPT</t>
  </si>
  <si>
    <t>Somatik Hücre Sayımı (Mikroskop)</t>
  </si>
  <si>
    <t>TS EN ISO 13366-1</t>
  </si>
  <si>
    <t>Somatik Hücre Sayımı (Cihaz)</t>
  </si>
  <si>
    <t>TS EN ISO 13366-2</t>
  </si>
  <si>
    <t>Staphylococcal Enterotoksin Analizi</t>
  </si>
  <si>
    <t>Sterilite Kontrolü</t>
  </si>
  <si>
    <t>28155 Sayılı R.G.</t>
  </si>
  <si>
    <t>Sterilizasyon Kontrolü</t>
  </si>
  <si>
    <t>Kit Prosedürü</t>
  </si>
  <si>
    <t>Sularda 22 °C ve 36 °C’de Toplam Koloni Sayımı</t>
  </si>
  <si>
    <t>TS EN ISO 6222</t>
  </si>
  <si>
    <t>Sülfit İndirgeyen Anaerob Bakteri Sayımı</t>
  </si>
  <si>
    <t>ISO 15213</t>
  </si>
  <si>
    <r>
      <rPr>
        <i/>
        <sz val="11"/>
        <rFont val="Calibri"/>
        <family val="2"/>
        <charset val="162"/>
        <scheme val="minor"/>
      </rPr>
      <t>Campylobacter</t>
    </r>
    <r>
      <rPr>
        <sz val="11"/>
        <rFont val="Calibri"/>
        <family val="2"/>
        <charset val="162"/>
        <scheme val="minor"/>
      </rPr>
      <t xml:space="preserve"> spp. Aranması</t>
    </r>
  </si>
  <si>
    <t>ISO 10272-1</t>
  </si>
  <si>
    <r>
      <rPr>
        <i/>
        <sz val="11"/>
        <rFont val="Calibri"/>
        <family val="2"/>
        <charset val="162"/>
        <scheme val="minor"/>
      </rPr>
      <t>Campylobacter</t>
    </r>
    <r>
      <rPr>
        <sz val="11"/>
        <rFont val="Calibri"/>
        <family val="2"/>
        <charset val="162"/>
        <scheme val="minor"/>
      </rPr>
      <t xml:space="preserve"> spp. Aranması (Hızlı Yöntem)</t>
    </r>
  </si>
  <si>
    <t>AOAC Official Method 051201</t>
  </si>
  <si>
    <t>Toplam Spesifik Mikroorganizma Sayısı</t>
  </si>
  <si>
    <r>
      <rPr>
        <i/>
        <sz val="11"/>
        <rFont val="Calibri"/>
        <family val="2"/>
        <charset val="162"/>
        <scheme val="minor"/>
      </rPr>
      <t>TS ISO 7889</t>
    </r>
  </si>
  <si>
    <t>Yüzey Kontrol (SWAP) Aerobik Koloni Sayımı</t>
  </si>
  <si>
    <t>ISO 18593 - ISO 4833</t>
  </si>
  <si>
    <t>Membran Filtre Yöntemiyle Bağırsak Enterekoklarının Tespiti ve Sayımı</t>
  </si>
  <si>
    <t>TS EN ISO 7899-2</t>
  </si>
  <si>
    <t>TS EN ISO 14189</t>
  </si>
  <si>
    <t>GENEL TOPLAM</t>
  </si>
  <si>
    <t>TRABZON GIDA KONTROL LABORATUVAR MÜDÜRLÜĞÜ</t>
  </si>
  <si>
    <t>ANALİZ VE FİYAT LİSTESİ</t>
  </si>
  <si>
    <t>Analiz / Hizmet Adı</t>
  </si>
  <si>
    <t>Analiz/Alt Parametre</t>
  </si>
  <si>
    <t>Ürün/Ürün Grubu (Matriks)</t>
  </si>
  <si>
    <t>Yöntem</t>
  </si>
  <si>
    <t>Gıdalar</t>
  </si>
  <si>
    <t>Ayran ve Süt</t>
  </si>
  <si>
    <t>Meyve Suları</t>
  </si>
  <si>
    <t>Şarap</t>
  </si>
  <si>
    <t>Eteri yağlar, Bergamot Yağ</t>
  </si>
  <si>
    <t>Hayvansal ve Bitkisel Yağlar</t>
  </si>
  <si>
    <t>Kullanma Suyu</t>
  </si>
  <si>
    <t>Kullanma suyu</t>
  </si>
  <si>
    <t>Süt</t>
  </si>
  <si>
    <t>Öğütülmüş kakao</t>
  </si>
  <si>
    <t>Su ve Atık Su</t>
  </si>
  <si>
    <t>Bal</t>
  </si>
  <si>
    <t>Tane Kara Biber</t>
  </si>
  <si>
    <t>Arpa</t>
  </si>
  <si>
    <t>Buğday</t>
  </si>
  <si>
    <t>Çavdar</t>
  </si>
  <si>
    <t>Kenevir (Kendir) tohumu</t>
  </si>
  <si>
    <t>Kuru Fasulye</t>
  </si>
  <si>
    <t>Nohut</t>
  </si>
  <si>
    <t>Pirinç</t>
  </si>
  <si>
    <t>Mısır</t>
  </si>
  <si>
    <t>Bulgur</t>
  </si>
  <si>
    <t>Sarı Mercimek</t>
  </si>
  <si>
    <t>Kabak Çekirdeği Yer Fıstığı Kabuklu Fındık</t>
  </si>
  <si>
    <t>Arpa Bulgur Nohut Fasulye</t>
  </si>
  <si>
    <t>Çam Fıstığı</t>
  </si>
  <si>
    <t>Ceviz - İç</t>
  </si>
  <si>
    <t>Kabuklu Ceviz Kabuklu Fındık</t>
  </si>
  <si>
    <t>Kabak Çekirdeği Kabuklu Yer Fıstığı Kabuklu Fındık</t>
  </si>
  <si>
    <t>Arpa Buğday Mısır Pirinç Mercimek Sarı Mercimek Kuru Fasulye Nohut</t>
  </si>
  <si>
    <t>Ceviz İçi</t>
  </si>
  <si>
    <t>Kekik, Nane, Fesleğen</t>
  </si>
  <si>
    <t>Siyah Çay</t>
  </si>
  <si>
    <t>Pastırma</t>
  </si>
  <si>
    <t>Hayvansal ve Bitkisel Sıvı Yağlar</t>
  </si>
  <si>
    <t>Hububatlarda (Buğday, arpa, mısır,..)</t>
  </si>
  <si>
    <t>Et ve Et Mamulleri Meyve ve Sebze Mamulleri</t>
  </si>
  <si>
    <t>Beyaz Şeker</t>
  </si>
  <si>
    <t>Yeşil çay</t>
  </si>
  <si>
    <t>Bitkisel Ve Hayvansal Sıvı Yağlar</t>
  </si>
  <si>
    <t>Yem</t>
  </si>
  <si>
    <t>Tatlı Badem(Kabuklu)</t>
  </si>
  <si>
    <t>Tatlı Badem (İçi)</t>
  </si>
  <si>
    <t>Antep Fıstığı(İç)</t>
  </si>
  <si>
    <t>Adaçayı</t>
  </si>
  <si>
    <t>Tereyağ</t>
  </si>
  <si>
    <t>Peynir Ve Çeşitleri</t>
  </si>
  <si>
    <t>Dut Pestili</t>
  </si>
  <si>
    <t>Üzüm Pestili</t>
  </si>
  <si>
    <t>Salam</t>
  </si>
  <si>
    <t>Sucuk</t>
  </si>
  <si>
    <t>Ekmek</t>
  </si>
  <si>
    <t>Yufka</t>
  </si>
  <si>
    <t>Bisküvi</t>
  </si>
  <si>
    <t>Kahve</t>
  </si>
  <si>
    <t>Makarna VB.</t>
  </si>
  <si>
    <t>*Siyah Çay</t>
  </si>
  <si>
    <t>*Tahıl Ve Tahıl Ürünleri</t>
  </si>
  <si>
    <t>Buğday Çavdar ve Bunların Unları</t>
  </si>
  <si>
    <t>Gıdalar ve Yemler</t>
  </si>
  <si>
    <t>Yumurta</t>
  </si>
  <si>
    <t>Buğday unu</t>
  </si>
  <si>
    <t>Bulgur, Makarna</t>
  </si>
  <si>
    <t>Gofret</t>
  </si>
  <si>
    <t>Balık konservesi</t>
  </si>
  <si>
    <t>Meyve ve sebze mamulleri</t>
  </si>
  <si>
    <t>Tahin</t>
  </si>
  <si>
    <t>Kullanım Suyu</t>
  </si>
  <si>
    <t>Zencefil</t>
  </si>
  <si>
    <t>Et Ve Et Mamulleri</t>
  </si>
  <si>
    <t>Sirke</t>
  </si>
  <si>
    <t>Beyaz Peynir Erritme Peyniri Dil Peyniri Tulum Peyniri Ayran Çiğ Süt Buğday Unu Bitkisel Margarin Bisküvi Erik Nektarı İrmik Mısır İrmiği Nişasta Süt Tozu Tahin Helvası Yoğurt Bal Eteri Yağlar Meyve Ve Sebze Mamülleri Meyve Suları Marmelatlar Biber Salçası Gazlı Alkolsüz İçecekler Pestil Sirke Domates Salçası Şarap</t>
  </si>
  <si>
    <t>Bitkisel Ve Hayvansal Katı Ve Sıvı Yağlar</t>
  </si>
  <si>
    <t>Ekstrakte Edilmiş Yağlar</t>
  </si>
  <si>
    <t>Yemlerde</t>
  </si>
  <si>
    <t>Eteri Yağlar</t>
  </si>
  <si>
    <t>Yemeklik Ayçiçek Yağı</t>
  </si>
  <si>
    <t>Yemeklik Mısır Yağı</t>
  </si>
  <si>
    <t>Yemeklik Zeytinyağı</t>
  </si>
  <si>
    <t>Yoğurt</t>
  </si>
  <si>
    <t>Pastörize Süt</t>
  </si>
  <si>
    <t>Uzun Ömürlü Süt</t>
  </si>
  <si>
    <t>Yemeklik Bitkisel Yağlar</t>
  </si>
  <si>
    <t>Gazlı İçecekler</t>
  </si>
  <si>
    <t>Et Ve Et Ürünleri</t>
  </si>
  <si>
    <t>Tahin Helvası Akide Şekeri Cezerye Fındık Ezmesi</t>
  </si>
  <si>
    <t>Hamur Tatlıları- Şerbet Eklemeye Hazır Bisküvi (Tatlı) Lokum Dut Pekmezi</t>
  </si>
  <si>
    <t>Bal Akide Şekeri Beyaz Şeker Dut Pekmezi Biber Salçası</t>
  </si>
  <si>
    <t>Domates Salçası</t>
  </si>
  <si>
    <t>*Atık Su</t>
  </si>
  <si>
    <t>Tahin Tereyağ Et Ve Te Ürünleri Et Ve Te Ürünleri Gıdalar (Potansiyometrik Yöntemle) Gıdalar(Titrimetrik)</t>
  </si>
  <si>
    <t>Ekmek Yufka Bisküvi Domates Salçası</t>
  </si>
  <si>
    <t>Bitkisel Çay Buğday Unu Ekmek Bisküvi YufkaPestil Mısır İrmik İrmik Hamur Tatlıları- Şerbet Eklemeye Hazır</t>
  </si>
  <si>
    <t>Yemlerde Dut Pekmezi</t>
  </si>
  <si>
    <t>Üzüm Pekmezi Dut Pestili Üzüm Pestili Biber Salçası Ketçap</t>
  </si>
  <si>
    <t>Yemlerde Bal Dut Pestili Fındık Ezmesi Dut Pekmezi Üzüm Pekmezi Tahin Ayçiçeği Tohumu Küspe</t>
  </si>
  <si>
    <t>Kadayıf (Km'de) Karabiber (Km'de) Nane (Km'de) Makarna (Km'de) Kadayıf (Km'de)</t>
  </si>
  <si>
    <t>Ruminant Yemlerde</t>
  </si>
  <si>
    <t>Kullanım Suyu (Bulanık Olmayan Sular)</t>
  </si>
  <si>
    <t>Bitkisel Sıvı Yağlar</t>
  </si>
  <si>
    <t>Ekstrakte Edilen Yağlar</t>
  </si>
  <si>
    <t>Kızartma Yağları</t>
  </si>
  <si>
    <t>Ayran</t>
  </si>
  <si>
    <t>Dut Pestil</t>
  </si>
  <si>
    <t>Fındık Ezmesi</t>
  </si>
  <si>
    <t>Tahin Helvası</t>
  </si>
  <si>
    <t>Tahin (K.M’de)</t>
  </si>
  <si>
    <t>Tahıl Ve Tahıl Ürünleri(Km’de)</t>
  </si>
  <si>
    <t>Et ve Et Mamulleri</t>
  </si>
  <si>
    <t>*Tahıl Ve Tahıl Ürünleri(Km’de)</t>
  </si>
  <si>
    <t>Baharatlar</t>
  </si>
  <si>
    <t>Balık Unu</t>
  </si>
  <si>
    <t>Fındık Ezmesi Tahin</t>
  </si>
  <si>
    <t>Buğday Unu</t>
  </si>
  <si>
    <t>Kakao (Öğütülmüş)</t>
  </si>
  <si>
    <t>Mısır İrmiği Kara Biber Kırmızı Biber (Acı) Kırmızı Biber (Tatlı) Yani Bahar Karanfil (Öğütülmüş)</t>
  </si>
  <si>
    <t>*Siyah Çay(Km’de)</t>
  </si>
  <si>
    <t>Su Ürünleri</t>
  </si>
  <si>
    <t>Zeytinyağı</t>
  </si>
  <si>
    <t>Bitkisel Yağlar</t>
  </si>
  <si>
    <t>Çekirdeksiz Kuru Üzüm</t>
  </si>
  <si>
    <t>Süt (Çiğ) Pastörize Süt Ayran Yoğurt Süt Tozu Tereyağ</t>
  </si>
  <si>
    <t>Peynir Çeşitleri (Km’de)</t>
  </si>
  <si>
    <t>Ekmeklik Buğday Ekmeklik Buğday Unu</t>
  </si>
  <si>
    <t>Yeşil Çay</t>
  </si>
  <si>
    <t>Gıda</t>
  </si>
  <si>
    <t>Gıda Maddeleri</t>
  </si>
  <si>
    <t>Alkollü İçecekler</t>
  </si>
  <si>
    <t>Süt ve Süt Ürünleri</t>
  </si>
  <si>
    <t>Su (içme suları hariç)</t>
  </si>
  <si>
    <t>Gıda Maddeleri (yapısında doğal olarak SO2 bulunan soğan, sarımsak, lahana gibi gıdalar hariç)</t>
  </si>
  <si>
    <t>Kuru meyveler (Kayısı, incir, üzüm...)</t>
  </si>
  <si>
    <t>Sitrik Asit</t>
  </si>
  <si>
    <t>Balmumu, Petek</t>
  </si>
  <si>
    <t>Un</t>
  </si>
  <si>
    <t>Süt, çay</t>
  </si>
  <si>
    <t>Meyve Suları (Vişne, kayısı, şeftali)</t>
  </si>
  <si>
    <t>Bitkisel yağlar</t>
  </si>
  <si>
    <t>Sert Kabuklu Meyveler ve Ürünleri</t>
  </si>
  <si>
    <t>Tahıl ve Tahıl Ürünleri</t>
  </si>
  <si>
    <t>Sert Kabuklu Meyveler,Kurutulmuş Meyveler,Kırmızı Pul biber</t>
  </si>
  <si>
    <t>Tahıllar,Bebek ve Çocuk Gıdaları,Makarna</t>
  </si>
  <si>
    <t>Süt ve Süt Tozu</t>
  </si>
  <si>
    <t>Yem (Kedi ve Köpek maması hariç)</t>
  </si>
  <si>
    <t>Yemler</t>
  </si>
  <si>
    <t>Gıda ve Evcil hayvan yemleri (Büyükbaş hayvan yemleri ve balık unu hariç)</t>
  </si>
  <si>
    <t>Sular</t>
  </si>
  <si>
    <t>Ekmek Mayası</t>
  </si>
  <si>
    <t>UHT Sütler</t>
  </si>
  <si>
    <t>Otoklav Kontrolü</t>
  </si>
  <si>
    <r>
      <rPr>
        <i/>
        <sz val="11"/>
        <rFont val="Calibri"/>
        <family val="2"/>
        <charset val="162"/>
        <scheme val="minor"/>
      </rPr>
      <t>Ayran</t>
    </r>
  </si>
  <si>
    <t>Yüzey Numuneleri</t>
  </si>
  <si>
    <t>Sularda</t>
  </si>
  <si>
    <t>**</t>
  </si>
  <si>
    <t xml:space="preserve">Yağ Asitleri Kompozisyonu </t>
  </si>
  <si>
    <t>Myristic/ Tetradecanoic Asit C 14:0 Palmitik/ Hexadecanoic Asit C 16:0 Palmitoleic Asit C 16:1 Heptadecenoic Asit C 17:1 Behenic Asit C 22: 0 Arachidic Asit C 20: 0 Eicosanoic (Gadoleik) Asit C 20: 1 Linoleic Asit C18:2 Linolenic Asit C18:3 Lignoceric /Tetracosanoic Asit C24:0  Stearic /Octadecanoic Asit C18:0 Margaric Asit C17:0</t>
  </si>
  <si>
    <t>Maya ve Küf Sayımı(aw 0,95’e eşit ve küçük)</t>
  </si>
  <si>
    <t>Yumurta Balık Konservesi Ekmek</t>
  </si>
  <si>
    <t>TS 1068 TS 353, TS 5000</t>
  </si>
  <si>
    <t>TS ISO 279</t>
  </si>
  <si>
    <t>TS 861</t>
  </si>
  <si>
    <t>TS EN ISO 662</t>
  </si>
  <si>
    <t xml:space="preserve"> TS 6318</t>
  </si>
  <si>
    <t xml:space="preserve">         Nem/Rutubet</t>
  </si>
  <si>
    <t xml:space="preserve"> TS 861</t>
  </si>
  <si>
    <t xml:space="preserve">Süt </t>
  </si>
  <si>
    <t xml:space="preserve">TS 1018 </t>
  </si>
  <si>
    <t xml:space="preserve">TS 353 </t>
  </si>
  <si>
    <t>Tortu/Çökelti</t>
  </si>
  <si>
    <t>İşlenmemiş hamsi yağı</t>
  </si>
  <si>
    <t>TS EN ISO 15301</t>
  </si>
  <si>
    <t>Vakumlu Etüv Metodu İle Rutubet</t>
  </si>
  <si>
    <t>Rutubet</t>
  </si>
  <si>
    <t>Tahin,tehin helvası ,hazır kekler</t>
  </si>
  <si>
    <t>TS 1201 EN ISO 1741</t>
  </si>
  <si>
    <t>Meyve sebze ürünleri</t>
  </si>
  <si>
    <t>TS 1129 ISO 1026</t>
  </si>
  <si>
    <t>Yem(Balık yağı)</t>
  </si>
  <si>
    <t>TS EN ISO 662-Method B</t>
  </si>
  <si>
    <t>TS ISO 16649-2</t>
  </si>
  <si>
    <t>TS EN ISO 21528-2</t>
  </si>
  <si>
    <t>TS ISO 4831</t>
  </si>
  <si>
    <t>TS EN ISO 6888-1</t>
  </si>
  <si>
    <t>TS EN ISO 11290-1</t>
  </si>
  <si>
    <t>TS ISO 21527-1</t>
  </si>
  <si>
    <t>TS ISO 21527-2</t>
  </si>
  <si>
    <t>TS EN ISO 6579-1</t>
  </si>
  <si>
    <t>Biomeriux Vidas Set II 30705</t>
  </si>
  <si>
    <t>TS ISO 7889</t>
  </si>
  <si>
    <t>TS EN ISO 9308-1</t>
  </si>
  <si>
    <t>TS ISO 7251</t>
  </si>
  <si>
    <t>Biomeriux Vidas Set UP O157 ECPT</t>
  </si>
  <si>
    <t>Su ve Balık</t>
  </si>
  <si>
    <t>TS EN ISO 21872-1</t>
  </si>
  <si>
    <t>Yemeklik Tuz</t>
  </si>
  <si>
    <t>İyodat Analizi</t>
  </si>
  <si>
    <t>IHC, Bölüm:5</t>
  </si>
  <si>
    <t>Hidroksimetil Furfural (HMF) (HPLC)</t>
  </si>
  <si>
    <t>Kafein (HPLC)</t>
  </si>
  <si>
    <t>Pekmez, Reçel vb. geleneksel ürünler</t>
  </si>
  <si>
    <t>Benzoik Asit (E210), Sorbik Asit (E201), Sorbik Asit (E201) ve Benzoik Asit (E210) Toplamı</t>
  </si>
  <si>
    <t>NMKL 124</t>
  </si>
  <si>
    <t>Koruyucular (HPLC)</t>
  </si>
  <si>
    <t>Yapay Tatlandırıcılar (HPLC)</t>
  </si>
  <si>
    <t>Aspartam (E951), Sakkarin (E954), Asesulfam K (E950)</t>
  </si>
  <si>
    <t>Aromalandırılmış Süt ürünleri ile Alkolsüz içecekler</t>
  </si>
  <si>
    <t>TS EN 12856</t>
  </si>
  <si>
    <t>Natamisin/Pimarisin (E235) (HPLC)</t>
  </si>
  <si>
    <t>Üst ve iç yüzey çalışılan peynirler</t>
  </si>
  <si>
    <t>İç yüzey çalışılan peynirler ile diğer süt ürünleri</t>
  </si>
  <si>
    <t>Sütlü tatlılar</t>
  </si>
  <si>
    <t>JOAC Vol:70, No:6, 944-954</t>
  </si>
  <si>
    <t>Biyojen Amin (HPLC)</t>
  </si>
  <si>
    <t>Biyojen Amin (LC-MS/MS)</t>
  </si>
  <si>
    <t>Histamin</t>
  </si>
  <si>
    <t>Journal of Food Science, 65(5), 764-767, 2000</t>
  </si>
  <si>
    <t>Benz[a]anthracene, Chrysene, Benzo[b]fluoranthene, Benzo[a]pyrene</t>
  </si>
  <si>
    <t>Polisiklik Aromatik Hidrokarbonlar (PAH) (HPLC)</t>
  </si>
  <si>
    <t>Su ürünleri</t>
  </si>
  <si>
    <t>Sıvı Yağlar</t>
  </si>
  <si>
    <t>Tartrazin / Tartrazine (FD&amp;C Yellow 5)(E102), Kinolin sarısı/Quinoline Yellow WS (E104), Sunset Yellow FCF (Orange Yellow S, FD&amp;C Yellow 6) (E110), Azorubin, karmosin / Carmoisine (azorubine) (E122), Amarant / Amaranth (FD&amp;C Red2) (E123), Ponceau 4R (Cochineal Red A, Brilliant Scarlet 4R) (E124), Red 2G (E128), Allura Red AC (E129), Patent Blue V (E131), İndigotin, İndigo kaimin / Indigo carmine (indigotine, FD&amp;C Blue 2) (E132), Brilliant Blue FCF (FD&amp;C Blue 1) (E133), Green S (E142), Black PN, Brilliant Black BN (E151)</t>
  </si>
  <si>
    <t>Boya Miktarı Analizleri (HPLC)</t>
  </si>
  <si>
    <t>Modifiye Metot (TS 2284, FAO Food and Nutrition Paper 14/7, GMMAEK)</t>
  </si>
  <si>
    <t>Saponin (HPLC)</t>
  </si>
  <si>
    <t>Tahin ve Helva</t>
  </si>
  <si>
    <t>Su (İçme Suları Hariç), Sebze, Et ve Et Ürünleri</t>
  </si>
  <si>
    <t>NMKL 165</t>
  </si>
  <si>
    <t>Nitrit (NO₂⁻), Nitrat (NO₃⁻)</t>
  </si>
  <si>
    <t>Anyonlar (HPLC)</t>
  </si>
  <si>
    <t>Benzoil Peroksit (E928) (HPLC)</t>
  </si>
  <si>
    <t>Alkol (GC)</t>
  </si>
  <si>
    <t>Tersiyer Bütil Alkol (TBA)</t>
  </si>
  <si>
    <t>Bitkisel Yağ Aranması (GC)</t>
  </si>
  <si>
    <t>Bitkisel Yağ</t>
  </si>
  <si>
    <t>Modifiye Metot (TS 7503, TGK 2014/53)</t>
  </si>
  <si>
    <t>Pestisit (LC-MS/MS ve GC-MS/MS)</t>
  </si>
  <si>
    <t>Seçili Pestisitler (1)</t>
  </si>
  <si>
    <t>Seçili Pestisitler (2)</t>
  </si>
  <si>
    <t>Seçili Pestisitler (3)</t>
  </si>
  <si>
    <t>Seçili Pestisitler (4)</t>
  </si>
  <si>
    <t>Gıda - Yüksek su içerikli ürünler ile Yüksek asit ve yüksek su içerikli ürünler</t>
  </si>
  <si>
    <t>Gıda - Et (Kas) ve Su Ürünleri</t>
  </si>
  <si>
    <t>Pestisit (GC-MS)</t>
  </si>
  <si>
    <t>Naftalin</t>
  </si>
  <si>
    <t>İşletme İçi Metot - "S-KKAL-16 Rev.No:00"</t>
  </si>
  <si>
    <t>Amonyum Azotu (Amonyak) Miktarı (Spektrofotometre)</t>
  </si>
  <si>
    <t>Standart Methods 23nd Edition, 2017</t>
  </si>
  <si>
    <t>29.07.1998 tarih ve 16361 sayılı R.G.</t>
  </si>
  <si>
    <t>Sülfat (SO₄⁻²) (Spektrofotometre)</t>
  </si>
  <si>
    <t>Kükürtdioksit (SO2) E220, Sodyummetabisülfit E223</t>
  </si>
  <si>
    <t>Food Chem. Codex, General Tests and Assays, Appendix II, 857-858</t>
  </si>
  <si>
    <t>Saflık (Bulutlanma) /Parafin Testi</t>
  </si>
  <si>
    <t>Bromat ve Iyodat Analizi</t>
  </si>
  <si>
    <t>Karbonat / Bikarbonat / Sodyum Karbonat Aranması</t>
  </si>
  <si>
    <t>Et ve et ürünleri, Süt ve süt ürünleri</t>
  </si>
  <si>
    <t>Sodyum Karboksimetil Selüloz (CMC) / Selüloz gum E466</t>
  </si>
  <si>
    <t>Alüminyum (Al), Arsenik (As), Kalsiyum (Ca), Kadmiyum (Cd), Kobalt (Co), Krom (Cr), Bakır (Cu), Demir (Fe), Civa (Hg), Potasyum (K), Magnezyum (Mg), Mangan (Mn), Molibden (Mo), Sodyum (Na), Nikel (Ni), Fosfor (P), Kurşun (Pb), Antimon (Sb), Selenyum (Se), Kalay (Sn), Çinko (Zn)</t>
  </si>
  <si>
    <t>Su (içme suları hariç), Gıda, Gıda Katkı Maddeleri, Yemler</t>
  </si>
  <si>
    <t>NMKL 186</t>
  </si>
  <si>
    <t>Fosfor (P), Kalsiyum (Ca), Magnezyum (Mg), Potasyum (K)</t>
  </si>
  <si>
    <t>Brasikasterol, Kampesterol, Stigmasterol, Toplam Beta-sitosterol, Delta 7- stigmasterol, Delta 7- avenasterol</t>
  </si>
  <si>
    <t>Boyar Madde (B3e) Analizi (LC-MS/MS)</t>
  </si>
  <si>
    <t>Kristal Viole, Löko Kristal Viole, Malaşit Yeşili, Löko Malaşit Yeşili, Brillant Yeşili</t>
  </si>
  <si>
    <t>Sterol Kompozisyonu (GC)</t>
  </si>
  <si>
    <r>
      <t>İyodat (IO</t>
    </r>
    <r>
      <rPr>
        <vertAlign val="subscript"/>
        <sz val="11"/>
        <color theme="1"/>
        <rFont val="Calibri"/>
        <family val="2"/>
        <charset val="162"/>
        <scheme val="minor"/>
      </rPr>
      <t>3</t>
    </r>
    <r>
      <rPr>
        <sz val="11"/>
        <color theme="1"/>
        <rFont val="Calibri"/>
        <family val="2"/>
        <charset val="162"/>
        <scheme val="minor"/>
      </rPr>
      <t xml:space="preserve"> )</t>
    </r>
  </si>
  <si>
    <r>
      <rPr>
        <i/>
        <sz val="11"/>
        <color rgb="FFC00000"/>
        <rFont val="Calibri"/>
        <family val="2"/>
        <charset val="162"/>
        <scheme val="minor"/>
      </rPr>
      <t>Listeria</t>
    </r>
    <r>
      <rPr>
        <sz val="11"/>
        <color rgb="FFC00000"/>
        <rFont val="Calibri"/>
        <family val="2"/>
        <charset val="162"/>
        <scheme val="minor"/>
      </rPr>
      <t xml:space="preserve"> spp. ve </t>
    </r>
    <r>
      <rPr>
        <i/>
        <sz val="11"/>
        <color rgb="FFC00000"/>
        <rFont val="Calibri"/>
        <family val="2"/>
        <charset val="162"/>
        <scheme val="minor"/>
      </rPr>
      <t>Listeria monocytogenes</t>
    </r>
    <r>
      <rPr>
        <sz val="11"/>
        <color rgb="FFC00000"/>
        <rFont val="Calibri"/>
        <family val="2"/>
        <charset val="162"/>
        <scheme val="minor"/>
      </rPr>
      <t xml:space="preserve"> Aranması</t>
    </r>
  </si>
  <si>
    <r>
      <rPr>
        <i/>
        <sz val="11"/>
        <color rgb="FFC00000"/>
        <rFont val="Calibri"/>
        <family val="2"/>
        <charset val="162"/>
        <scheme val="minor"/>
      </rPr>
      <t>Listeria monocytogenes Aranması (Hızlı Test)</t>
    </r>
  </si>
  <si>
    <r>
      <rPr>
        <i/>
        <sz val="11"/>
        <color rgb="FFC00000"/>
        <rFont val="Calibri"/>
        <family val="2"/>
        <charset val="162"/>
        <scheme val="minor"/>
      </rPr>
      <t>Salmonella spp.</t>
    </r>
    <r>
      <rPr>
        <sz val="11"/>
        <color rgb="FFC00000"/>
        <rFont val="Calibri"/>
        <family val="2"/>
        <charset val="162"/>
        <scheme val="minor"/>
      </rPr>
      <t xml:space="preserve"> Aranması</t>
    </r>
  </si>
  <si>
    <r>
      <rPr>
        <i/>
        <sz val="11"/>
        <color rgb="FFC00000"/>
        <rFont val="Calibri"/>
        <family val="2"/>
        <charset val="162"/>
        <scheme val="minor"/>
      </rPr>
      <t>Salmonella spp.</t>
    </r>
    <r>
      <rPr>
        <sz val="11"/>
        <color rgb="FFC00000"/>
        <rFont val="Calibri"/>
        <family val="2"/>
        <charset val="162"/>
        <scheme val="minor"/>
      </rPr>
      <t xml:space="preserve"> Aranması (Hızlı Yöntem)</t>
    </r>
  </si>
  <si>
    <r>
      <rPr>
        <i/>
        <sz val="11"/>
        <color rgb="FFC00000"/>
        <rFont val="Calibri"/>
        <family val="2"/>
        <charset val="162"/>
        <scheme val="minor"/>
      </rPr>
      <t>E.coli O157</t>
    </r>
    <r>
      <rPr>
        <sz val="11"/>
        <color rgb="FFC00000"/>
        <rFont val="Calibri"/>
        <family val="2"/>
        <charset val="162"/>
        <scheme val="minor"/>
      </rPr>
      <t xml:space="preserve"> Aranması (Hızlı Test)</t>
    </r>
  </si>
  <si>
    <r>
      <rPr>
        <i/>
        <sz val="11"/>
        <color rgb="FFC00000"/>
        <rFont val="Calibri"/>
        <family val="2"/>
        <charset val="162"/>
        <scheme val="minor"/>
      </rPr>
      <t>E.coli O157</t>
    </r>
    <r>
      <rPr>
        <sz val="11"/>
        <color rgb="FFC00000"/>
        <rFont val="Calibri"/>
        <family val="2"/>
        <charset val="162"/>
        <scheme val="minor"/>
      </rPr>
      <t xml:space="preserve"> Analizi</t>
    </r>
  </si>
  <si>
    <r>
      <rPr>
        <i/>
        <sz val="11"/>
        <color rgb="FFC00000"/>
        <rFont val="Calibri"/>
        <family val="2"/>
        <charset val="162"/>
        <scheme val="minor"/>
      </rPr>
      <t>Bacillus cereus Analizi</t>
    </r>
  </si>
  <si>
    <r>
      <rPr>
        <i/>
        <sz val="11"/>
        <color rgb="FFC00000"/>
        <rFont val="Calibri"/>
        <family val="2"/>
        <charset val="162"/>
        <scheme val="minor"/>
      </rPr>
      <t>E.coli</t>
    </r>
    <r>
      <rPr>
        <sz val="11"/>
        <color rgb="FFC00000"/>
        <rFont val="Calibri"/>
        <family val="2"/>
        <charset val="162"/>
        <scheme val="minor"/>
      </rPr>
      <t xml:space="preserve"> Analizi (Katı Besi Yerinde)</t>
    </r>
  </si>
  <si>
    <r>
      <t xml:space="preserve">Membran Filtre Yöntemiyle </t>
    </r>
    <r>
      <rPr>
        <i/>
        <sz val="11"/>
        <color rgb="FFC00000"/>
        <rFont val="Calibri"/>
        <family val="2"/>
        <charset val="162"/>
        <scheme val="minor"/>
      </rPr>
      <t>Esherichia coli</t>
    </r>
    <r>
      <rPr>
        <sz val="11"/>
        <color rgb="FFC00000"/>
        <rFont val="Calibri"/>
        <family val="2"/>
        <charset val="162"/>
        <scheme val="minor"/>
      </rPr>
      <t xml:space="preserve"> ve Koliform Bakteri Tespiti ve Sayımı</t>
    </r>
  </si>
  <si>
    <r>
      <t xml:space="preserve">Membran Filtre Yöntemiyle </t>
    </r>
    <r>
      <rPr>
        <i/>
        <sz val="11"/>
        <color rgb="FFC00000"/>
        <rFont val="Calibri"/>
        <family val="2"/>
        <charset val="162"/>
        <scheme val="minor"/>
      </rPr>
      <t>Clostridium perfringens</t>
    </r>
    <r>
      <rPr>
        <sz val="11"/>
        <color rgb="FFC00000"/>
        <rFont val="Calibri"/>
        <family val="2"/>
        <charset val="162"/>
        <scheme val="minor"/>
      </rPr>
      <t xml:space="preserve"> Tespiti ve Sayımı</t>
    </r>
  </si>
  <si>
    <r>
      <rPr>
        <b/>
        <sz val="10"/>
        <rFont val="Arial"/>
        <family val="2"/>
        <charset val="162"/>
      </rPr>
      <t>**</t>
    </r>
    <r>
      <rPr>
        <sz val="10"/>
        <rFont val="Arial"/>
        <family val="2"/>
        <charset val="162"/>
      </rPr>
      <t xml:space="preserve"> İşaretli analizlere ait fiyatlandırma için "Numune kabul ve Rapor Düzenleme Birimi" ile irtibata geçiniz.</t>
    </r>
  </si>
  <si>
    <t>*Fruktoz , Glukoz, Sakaroz, Maltoz, Früktoz + Glukoz, Früktoz/ Glukoz</t>
  </si>
  <si>
    <t>Enerji (Rutubet+Protein+ Kül+Yağ)</t>
  </si>
  <si>
    <t>Karbonhidrat (Rutubet+Protein+ Kül+Yağ)</t>
  </si>
  <si>
    <t>FAO77</t>
  </si>
  <si>
    <t>Yemeklik Bitkisel Yağlar,Hayvansal yağlar</t>
  </si>
  <si>
    <t>Bitkisel ve Hayvansal sıvı yağlar</t>
  </si>
  <si>
    <t>Ham selüloz</t>
  </si>
  <si>
    <t>Susam Yağı Tayini</t>
  </si>
  <si>
    <t>TS EN ISO 734</t>
  </si>
  <si>
    <t>Tahin ,Tahin Helvası</t>
  </si>
  <si>
    <t>Üre</t>
  </si>
  <si>
    <t>RG29955</t>
  </si>
  <si>
    <t>İşletme içi metot (TS 15598 ve Gerhardt aplikasyon notları modifiye edilmiş)</t>
  </si>
  <si>
    <t>Ham Selüloz İçeriği Tayini (Km’de)</t>
  </si>
  <si>
    <t>J.Agric Food Chem, 60(21); 5324-9, 2012.</t>
  </si>
  <si>
    <t>İşletme İçi Metot - "S-KKAL-08 Rev.No:01"</t>
  </si>
  <si>
    <t>Boya Aranması</t>
  </si>
  <si>
    <t>Vitamin C (Askorbik Asit) Analizi (HPLC)</t>
  </si>
  <si>
    <t>Gıdalar (Doğal Ürünler)</t>
  </si>
  <si>
    <t>Rückemann H., Z Lebensm. Unters. Forsch. 171, 357-359, 1980</t>
  </si>
  <si>
    <t>Yem - Yüksek su içerikli ürünler, Yüksek asit ve yüksek su içerikli ürünler, Yüksek nişasta ve/veya protein ve düşük su ve yağ içerikli ürünler</t>
  </si>
  <si>
    <r>
      <rPr>
        <b/>
        <sz val="10"/>
        <rFont val="Arial"/>
        <family val="2"/>
        <charset val="162"/>
      </rPr>
      <t xml:space="preserve">Seçili Pestisitler (2): </t>
    </r>
    <r>
      <rPr>
        <sz val="7"/>
        <rFont val="Arial"/>
        <family val="2"/>
        <charset val="162"/>
      </rPr>
      <t xml:space="preserve">
</t>
    </r>
    <r>
      <rPr>
        <b/>
        <sz val="10"/>
        <rFont val="Arial"/>
        <family val="2"/>
        <charset val="162"/>
      </rPr>
      <t>GC-MS/MS:</t>
    </r>
    <r>
      <rPr>
        <sz val="7"/>
        <rFont val="Arial"/>
        <family val="2"/>
        <charset val="162"/>
      </rPr>
      <t xml:space="preserve"> 2,4-DDD, 2,4-DDE, 2,4-DDT, 2-phenylphenol, 4,4-DDD, 4,4-DDE, 4,4-DDT, Aldrin, Biphenyl, Bromophos, Bromophos-ethyl, Bromopropylate, Captan, Chlordane-cis (Chlordane-alpha), Chlordane-trans, Chlorfenapyr, Chlorothalonil, Chlorpropham, Chlorpyrifos-methyl, Chlorthal-dimethyl, Cyfluthrin, Cyfluthrin beta, Cyhalothrin, Cyhalothrin-lambda, Cypermethrin, Cypermethrin-alpha, Dicloran, Dicofol, Dieldrin, Dinobuton, Diphenylamine, Endosulfan sulphate, Endosulfan-alpha, Endosulfan-beta, Endrin, Endrin aldehyde, Endrin ketone, EPTC, Esfenvalerate, Ethalfluralin, Fenitrothion, Fenvalerate, Folpet, Formothion, HCH-alpha (Hexachlorocyclohexane-alpha), HCH-beta (Hexachlorocyclohexane-beta), HCH-delta (Hexachlorocyclohexane-delta), HCH-gamma (Lindane), Heptachlor, Heptachlor-endo-epoxide (iso A), Heptachlor-exo-epoxide (iso B), Hexachlorobenzene (HCB), Isocarbophos, Methoxychlor, Metolachlor-S, Nuarimol, Oxyfluorfen, Parathion-ethyl (Parathion), Parathion-methyl, Pentachloroaniline, Phorate, Phthalimide, Procymidone, Quinomethionate (Chinomethionat), Quintozene (PCNB), Tau-fluvalinate, Tecnazene, Tefluthrin, Tetradifon, Tetrasul, Thiometon, THPI (Tetrahydrophthalimide), Trifluralin, Vinclozolin (74 Adet)
</t>
    </r>
    <r>
      <rPr>
        <b/>
        <sz val="10"/>
        <rFont val="Arial"/>
        <family val="2"/>
        <charset val="162"/>
      </rPr>
      <t>LC-MS/MS:</t>
    </r>
    <r>
      <rPr>
        <sz val="7"/>
        <rFont val="Arial"/>
        <family val="2"/>
        <charset val="162"/>
      </rPr>
      <t>Acephate, Acetamiprid, Acetochlor, Acrinathrin, Alachlor, Aldicarb, Aldicarb sulfone, Aldicarb sulfoxide, Amitraz, Atrazine, Atrazine Desisopropyl, Azinphos-ethyl, Azinphos-methyl, Azoxystrobin, Benalaxyl, Benfuracarb, Bensulfuron-methyl, Bentazone, Bifenazate, Bifenthrin, Bitertanol, Boscalid, Bromoxynil, Bromuconazole, Bupirimate, Buprofezin, Butralin, Butylate, Cadusafos, Carbaryl, Carbendazim, Carbofuran, Carbofuran-3-hydroxy, Carbosulfan, Carfentrazone-ethyl, Chlorantraniliprole, Chlorbufam, Chlorfenvinphos, Chlorfluazuron, Chloridazon, Chlorpyrifos, Chlorsulfuron, Clethodim, Clodinafop-propargyl, Clofentezine, Clothianidin, Cyazofamid, Cycloate, Cyflufenamid, Cymoxanil, Cyproconazole, Cyprodinil, Dazomet, Deltamethrin, Demeton-S-methyl, Demeton-S-methyl sulfone, Demeton-S-methyl sulfoxide (Oxydemeton-Methyl), Diafenthiuron, Diazinon, Dichlofluanid, Dichlorvos (DDVP), Diclofop-methyl, Dicrotophos, Diethofencarb, Difenoconazole, Diflubenzuron, Dimethenamid, Dimethoate, Dimethomorph, Diniconazole, Dinocap, Dioxacarb, Diphenamid, Diuron, DMF (2,4-Dimethylphenylformamide), DMPF (N-2,4-Dimethylphenyl-N-methylformamidine), Dodine, EPN, Epoxiconazole, Ethiofencarb, Ethion, Ethirimol, Ethofumesate, Ethoprophos, Etofenprox, Etoxazole, Famoxadone, Fenamidone, Fenamiphos, Fenamiphos sulfone, Fenamiphos sulfoxide, Fenarimol, Fenazaquin, Fenbuconazole, Fenhexamid, Fenoxaprop-ethyl, Fenoxycarb, Fenpropathrin, Fenpyroximate, Fenthion, Fenthion sulfone, Fenthion sulfoxide, Fipronil, Fipronil sulfone, Fluazifop-P-butyl, Fluazinam, Flubendiamide, Fludioxonil, Flufenoxuron, Fluopicolide, Fluopyram, Fluquinconazole, Flurochloridone, Flusilazole, Flutriafol, Fonofos, Forchlorfenuron, Formetanate, Fosthiazate, Furathiocarb, Halosulfuron-methyl, Haloxyfop-2-etoxy-ethyl, Haloxyfop-R-Methyl, Heptenophos, Hexaconazole, Hexaflumuron, Hexythiazox, Imazalil, Imidacloprid, Indoxacarb, Iodosulfuron-methyl-Na, Ioxynil, Iprovalicarb, Isopyrazam, Kresoxim-methyl, Lenacil, Linuron, Lufenuron, Malaoxon, Malathion, Mandipropamid, MCPA, Mecarbam, Mepanipyrim, Mepanipyrim-hydroxypropyl, Metalaxyl, Metalaxyl-M, Metamitron, Methacrifos, Methamidophos, Methidathion, Methiocarb, Methiocarb sulfone, Methiocarb sulfoxide, Methomyl, Methoxyfenozide, Metolachlor, Metosulam, Metrafenone, Metribuzin, Mevinphos, Molinate, Monocrotophos, Monolinuron, Myclobutanil, Nicosulfuron, Omethoate, Oxadixyl, Oxamyl, Oxycarboxin, Paclobutrazole, Paraoxon-ethyl, Penconazole, Pencycuron, Pendimethalin, Permethrin, Phenmedipham, Phenthoate, Phorate sulfone, Phorate sulfoxide, Phosalone, Phosmet, Phosphamidon, Pirimicarb, Pirimicarb-desmethyl, Pirimiphos-ethyl, Pirimiphos-methyl, Prochloraz, Profenofos, Profoxydim, Promecarb, Prometryn, Propamocarb, Propaquizafop, Propargite, Propazine, Propiconazole, Propoxur, Propyzamide, Pymetrozine, Pyraclostrobin, Pyrazophos, Pyridaben, Pyridaphenthion, Pyridate, Pyrimethanil, Pyriproxyfen, Quinalphos, Quinoxyfen, Quizalofop-P-ethyl, Rimsulfuron, Sethoxydim, Simazine, Spinosad (Spinosyn A+ Spinosyn D), Spirodiclofen, Spiromesifen, Spiroxamine, Sulfoxaflor, Tebuconazole, Tebufenozide, Tebufenpyrad, Tepraloxydim, Terbufos, Terbuthylazine, Terbutryn, Tetrachlorvinphos, Tetraconazole, Tetramethrin, Thiabendazole, Thiacloprid, Thiamethoxam, Thifensulfuron-methyl, Thiobencarb, Thiodicarb, Thiophanate-methyl, Tolclofos-methyl, Tolylfluanid, Tralkoxydim, Triadimefon, Triadimenol, Tri-allate, Triasulfuron, Triazophos, Trichlorfon, Trifloxystrobin, Triflumizole, Triflumuron, Triticonazole (249 Adet)</t>
    </r>
  </si>
  <si>
    <r>
      <rPr>
        <b/>
        <sz val="10"/>
        <rFont val="Arial"/>
        <family val="2"/>
        <charset val="162"/>
      </rPr>
      <t xml:space="preserve">Seçili Pestisitler (3): </t>
    </r>
    <r>
      <rPr>
        <sz val="7"/>
        <rFont val="Arial"/>
        <family val="2"/>
        <charset val="162"/>
      </rPr>
      <t xml:space="preserve">
</t>
    </r>
    <r>
      <rPr>
        <b/>
        <sz val="10"/>
        <rFont val="Arial"/>
        <family val="2"/>
        <charset val="162"/>
      </rPr>
      <t>GC-MS/MS:</t>
    </r>
    <r>
      <rPr>
        <sz val="7"/>
        <rFont val="Arial"/>
        <family val="2"/>
        <charset val="162"/>
      </rPr>
      <t xml:space="preserve"> 2,4-DDD, 2,4-DDE, 2,4-DDT, 2-Phenylphenol, 4,4-DDD, 4,4-DDE, 4,4-DDT, Aldrin, alpha-HCH, beta-HCH, Biphenyl, Bromophos (B. Methyl), Bromophos-ethyl, Bromopropylate, Chinomethionat, Chlorfenapyr, Chlorothalonil, Chlorpyrifos-methyl, Chlorthal-dimethyl (Dachtal), cis-Chlordane, Cyfluthrin, delta-HCH, Dicloran, Dicofol deg. (DCBP), Dieldrin, Diphenylamine, Endrin, Ethalfluralin, Fenitrothion, Fluvalinate, Formothion, gamma-HCH (Lindane), Heptachlor, Heptachlor-endo-epoxide, Heptachlor-exo-epoxide, Hexachlorobenzene, Lambda Cyhalothrin, Methoxychlor, Nuarimol, Oxyfluorfen, Parathion, Parathion-methyl, Pentachloroaniline, Phorate, Procymidone, Quintozene, Tecnazene, Tefluthrin, Tetradifon, Tetrasul, Thiometon, THPI (Captan Metabolite), trans-Chlordane, Trifluralin, Vinclozolin (55 Adet)
</t>
    </r>
    <r>
      <rPr>
        <b/>
        <sz val="10"/>
        <rFont val="Arial"/>
        <family val="2"/>
        <charset val="162"/>
      </rPr>
      <t>LC-MS/MS:</t>
    </r>
    <r>
      <rPr>
        <sz val="7"/>
        <rFont val="Arial"/>
        <family val="2"/>
        <charset val="162"/>
      </rPr>
      <t xml:space="preserve"> 2,4 D Acid, Acephate, Acetamiprid, Acetochlor, Alachlor, Aldicarb, Aldicarb Sulfone, Aldicarb Sulfoxide, Amitraz, Atrazine Atrazine Desisopropyl, Azinphos-Ethyl, Azinphos-Methyl, Azoxystrobin, Benalaxy, Benfurocarb, Bensulfuron-methyl, Bentazone, Bifenazate, Bifenthrin, Bitertanol, Boscalid, Bromoxynil, Buprimate, Buprofezin, Butralin, Butylate, Cadusafos, Carbaryl, Carbendazim, Carbofuran, Carbofuran-3-hydroxy, Carbosulfan, Carboxin, Carfentrazone Ethyl, Chlorantraniliprole, Chlorbufam, Chlorfenvinphos, Chloridazon, Chlorpropham, Chlorpyrifos, Chlorsulfuron, Clethodim, Clodinafop propargyl ester, Clofentezine, Clothianidin, Cyazofamid, Cycloate, Cyflufenamid, Cymoxanil, Cyproconazole, Cyprodinil, Dazomet, Demeton-S-Methyl, Demeton-S-methyl Sulfone, Demeton-S-Methyl Sulfoxide, Desmedipham, Diafenthiuron, Diazinon, Dichlofluanid, Dichlorvos, Diclofop Methyl, Dicrotophos, Diethofencarb, Difenoconazole, Dimethenamid, Dimethoate, Dimethomorph, Diniconazole, Dioxacarb, Diphenamid, Diuron, DMA, DMF, DMPF, Dodine, Epoxiconazole, Ethiofencarb, Ethion, Ethirimol, Ethofumesate, Ethoprophos, Etoxazole, Famoxadone, Fenamidone, Fenamiphos, Fenamiphos Sulfone, Fenamiphos Sulfoxide, Fenazaquin, Fenbuconazole, Fenhexamid, Fenoxaprop-P-ethyl, Fenoxycarb, Fenpropathrin, Fenthion, Fenthion Sulfone, Fenthion Sulfoxide, Fipronil, Fipronil Sulfone, Fluazifop-P-Butyl, Fluazinam, Flubendiamide, Flufenoxuron, Fluodioxonil, Fluopicolide, Fluopyram, Fluquinconazole, Flusilazole, Flutriafol, Fonofos, Forchlorfenuron, Formetanate, Fosthiazate, Furathiocarb, Halosulfuron Methyl, Haloxyfop-2-ethoxyethyl, Haloxyfop-R-Methylester, Heptenophos, Hexaconazole, Hexaflumuron, Hexythiazox, Imazalil, Imazapyr, Imidacloprid, Indoxacarb, Iodosulfuron Methyl-Na, Ioxynil, Iprovalicarb, Isopyrazam, Kresoxim-Methyl, Lenacil, Linuron, Lufenuron, Malaoxon, Malathion, Mandipropamid, MCPA, Mecarbam, Mepanipyrim, Mepanipyrim 2 Hydroxypropyl, Metalaxyl, Metalaxyl-M, Metamitron, Methacrifos, Methamidophos, Methidathion, Methiocarb, Methiocarb Sulfone, Methiocarb Sulfoxide, Methomyl, Methoxyfenozide, Metolachlor, Metolachlor, S-, Metosulam, Metrafenone, Metribuzin, Mevinphos, Molinate, Monocrotophos, Monolinuron, Myclobutanil, Nicosulfuron, Omethoate, Oxadixyl, Oxamyl, Oxycarboxin, Paclobutrazol, Paraoxon-Ethyl, Penconazole, Pencycuron, Pendimethalin, Phenmedipham, Phenthoate, Phorate Sulfone, Phorate Sulfoxide, Phosalone, Phosmet (Imidan), Phosphamidon, Pirimicarb, Pirimicarb, Desmethyl-, Pirimiphos-Ethyl, Pirimiphos-Methyl, Prochloraz, Profenofos, Profoxydim, Promecarb, Prometryn, Propamocarb-Hydrochloride, Propaquizafop, Propazine, Propoxur, Propyzamide, Pymetrozine, Pyraclostrobin, Pyrazophos, Pyridaben, Pyridaphenthion, Pyridate, Pyrimethanil, Pyriproxyfen, Quinalphos, Quinoxyfen, Quizalofop-P-Ethyl, Rimsulfuron, Sethoxydim, Simazine, Spinosad, Spirodiclofen, Spiromesifen, Spiroxamine, Sulfoxaflor, Tebuconazole, Tebufenozide, Tebufenpyrad, Terbufos, Terbuthlazine, Terbutryn, Tetrachlorvinphos, Tetraconazole, Tetramethrin, Thiabendazole, Thiacloprid, Thiamethoxam, Thifensulfuron-methyl, Thiobencarb, Thiodicarb, Thiophanate-methyl, Tolclofos-methyl, Tolylfluanid, Tralkoxydim, Triadimefon, Triadimenol, Triasulfuron, Triazophos, Trichlorfon, Trifloxystrobin, Triflumizole, Triflumuron, Triticonazole (239 Adet)</t>
    </r>
  </si>
  <si>
    <r>
      <rPr>
        <b/>
        <sz val="10"/>
        <rFont val="Arial"/>
        <family val="2"/>
        <charset val="162"/>
      </rPr>
      <t xml:space="preserve">Seçili Pestisitler (4): </t>
    </r>
    <r>
      <rPr>
        <sz val="10"/>
        <rFont val="Arial"/>
        <family val="2"/>
        <charset val="162"/>
      </rPr>
      <t xml:space="preserve">
</t>
    </r>
    <r>
      <rPr>
        <b/>
        <sz val="10"/>
        <rFont val="Arial"/>
        <family val="2"/>
        <charset val="162"/>
      </rPr>
      <t>GC-MS/MS:</t>
    </r>
    <r>
      <rPr>
        <sz val="10"/>
        <rFont val="Arial"/>
        <family val="2"/>
        <charset val="162"/>
      </rPr>
      <t xml:space="preserve"> </t>
    </r>
    <r>
      <rPr>
        <sz val="7"/>
        <rFont val="Arial"/>
        <family val="2"/>
        <charset val="162"/>
      </rPr>
      <t>Aldrin, Dieldrin, Cis-Chlordane, Trans-Chlordane, Oxychlordane, 2,4-DDD, 2,4-DDE, 2,4-DDT, 4,4-DDD, 4,4-DDE, 4,4-DDT, Alfa Endosulfan, Beta Endosulfan, Endosulfan sulfate, Endrin, Endrin Ketone, Heptachlor, Heptachlor Endo Epoxide, Heptachlor Exo Epoxide, Hexachlorobenzene, Alfa HCH, Beta HCH, Gamma HCH (Lindane) (23 Adet)</t>
    </r>
  </si>
  <si>
    <r>
      <t>Fosfat (PO</t>
    </r>
    <r>
      <rPr>
        <vertAlign val="subscript"/>
        <sz val="11"/>
        <color theme="1"/>
        <rFont val="Calibri"/>
        <family val="2"/>
        <charset val="162"/>
        <scheme val="minor"/>
      </rPr>
      <t>4</t>
    </r>
    <r>
      <rPr>
        <sz val="11"/>
        <color theme="1"/>
        <rFont val="Calibri"/>
        <family val="2"/>
        <charset val="162"/>
        <scheme val="minor"/>
      </rPr>
      <t xml:space="preserve"> Cinsinden veya Fosfor) Tayini (Spektrofotometre)</t>
    </r>
  </si>
  <si>
    <t>Yağ Asidi Esterleri (Etil ve Metil Esterleri, FAEE, FAME, ∑(FAME+FAEE), Vaks/Mumsu Maddeler vb.)</t>
  </si>
  <si>
    <t>Seçili Pestisitler (5)</t>
  </si>
  <si>
    <t>Gıda - Yüksek nişasta ve/veya protein ve düşük su ve yağ içerikli ürünler</t>
  </si>
  <si>
    <t>Gıda - Yüksek şeker ve düşük su içerikli ürünler</t>
  </si>
  <si>
    <t>İşletme İçi Metot - "S-KKAL-33 Rev.No:01"</t>
  </si>
  <si>
    <t>İşletme İçi Metot - "S-KKAL-37 Rev.No:01"</t>
  </si>
  <si>
    <r>
      <rPr>
        <b/>
        <sz val="10"/>
        <rFont val="Arial"/>
        <family val="2"/>
        <charset val="162"/>
      </rPr>
      <t>Seçili Pestisitler (1):</t>
    </r>
    <r>
      <rPr>
        <b/>
        <sz val="7"/>
        <rFont val="Arial"/>
        <family val="2"/>
        <charset val="162"/>
      </rPr>
      <t xml:space="preserve">
</t>
    </r>
    <r>
      <rPr>
        <b/>
        <sz val="10"/>
        <rFont val="Arial"/>
        <family val="2"/>
        <charset val="162"/>
      </rPr>
      <t>GC-MS/MS:</t>
    </r>
    <r>
      <rPr>
        <sz val="7"/>
        <rFont val="Arial"/>
        <family val="2"/>
        <charset val="162"/>
      </rPr>
      <t xml:space="preserve"> 2,4-DDD, 2,4-DDE, 2,4-DDT, 2-Phenylphenol, 4,4-DDD, 4,4-DDE, 4,4-DDT, 4-Chlorobenzyl Methyl Sulfone, 8-Hydroxyquinoline, Acetochlor, Aclonifen, Acrinathrin, Alachlor, Aldrin, Azinphos Ethyl, Azinphos Methyl, Benfluralin, Beta Cyfluthrin, Bifenazate, Bifenthrin, Biphenyl, Bitertanol, Bromophos Ethyl, Bromopropylate, Bupirimate, Buprofezin, Cadusafos, Captan, Chinomethionat, Chlorbufam, Chlordane-Cis, Chlordane-Trans, Chlordecone, Chlorfenapyr, Chlorfenprop Methyl, Chlorothalonil, Chlorpropham, Chlorpyrifos Methyl, Chlorthal Dimethyl, Cyfluthrin (Sum), Cyhalofop Butyl, Cyhalothrin-Gamma, Cyhalothrin-Lambda, Cypermethrin (Sum), Cypermethrin Alpha, Cyproconazole, Deltamethrin, Dichlofluanid, Diclofop Methyl, Dicloran, Dicofol, Dieldrin, Dimethipin, Dinobuton, Diphenylamine, Disulfoton, Disulfoton Sulfone, Disulfoton Sulfoxide, Endosulfan Sulphate, Endosulfan-Alpha, Endosulfan-Beta, Endrin, EPN, EPTC, Esfenvalerate, Ethalfluralin, Ethofumesate, Ethofumesate 2-Keto, Ethoprophos, Ethoxyquin, Etoxazole, Etridiazole, Fenarimol, Fenitrothion, Fenpropathrin, Fenpropimorph, Fenvalerate, Flucythrinate, Flusilazole, Fluvalinate, Folpet, Formothion, HCH-Alpha, HCH-Beta, HCH-Gamma (Lindane), Heptachlor, Heptachlor Endo Epoxide, Heptachlor Exo Epoxide, Hexachlorobenzene, Hexaconazole, Iprodione, Isocarbophos, Isofenphos, Methacrifos, Methoxychlor, Mirex, Nitrofen, Nuarimol, Oxadiazon, Oxadixyl, Oxyfluorfen, Paraoxon Methyl, Parathion Ethyl (Parathion), Parathion Methyl, Penconazole, Pendimethalin, Pentachloroaniline, Permethrin, Phenthoate, Phorate, Phosalone, Phthalimide (Folpet Met.), Procymidone, Prothiofos, Pyraflufen Ethyl, Pyridaben, Pyrimidifen, Quinalphos, Quinoxyfen, Quintozene (PCNB), Simazine, Spiroxamine, Tebuconazole, Tebufenpyrad, Tecnazene, Tefluthrin, Terbufos, Tetraconazole, Tetradifon, Tetramethrin, Tetrasul, Thiobencarb, Thiometon, THPI (Captan Metabolite), Tolclofos Methyl, Tolylfluanid, Triadimenol, Tri-Allate, Trifluralin, Triticonazole, Vinclozolin (141 Adet)
</t>
    </r>
    <r>
      <rPr>
        <b/>
        <sz val="10"/>
        <rFont val="Arial"/>
        <family val="2"/>
        <charset val="162"/>
      </rPr>
      <t>LC-MS/MS:</t>
    </r>
    <r>
      <rPr>
        <sz val="7"/>
        <rFont val="Arial"/>
        <family val="2"/>
        <charset val="162"/>
      </rPr>
      <t xml:space="preserve"> 2,4-D, 2,4-DB, 6-Benzyladenine, Acephate, Acequinocyl, Acetamiprid, Acibenzolar Acid, Acibenzolar-S-Methyl, Aldicarb, Aldicarb Sulfone, Aldicarb Sulfoxide, Ametoctradin, Amidosulfuron, Aminopyralid, Amitraz, Amitraz Met. (DMA), Amitraz Met. (DMF), Amitraz Met. (DMPF), Atrazine, Azadirachtin, Azimsulfuron, Azoxystrobin, Benalaxy+Benalaxy M, Bendiocarb, Benfuracarb, Benomyl, Bensulfuron Methyl, Bentazone, Bentazone (6OH+8OH), Benzobicyclon, Bicyclopyrone, Bifenazate Diazene, Bispyribac Sodium, Bixafen, Boscalid, Bromoxynil, Bromuconazole, Butralin, Butylate, Carbaryl, Carbendazim, Carbofuran, Carbofuran 3-Hydroxy, Carbosulfan, Carboxin, Carboxin Sulfone, Carboxin Sulfoxide, Carfentrazone Ethyl, Chlorantraniliprole, Chlorfenvinphos, Chlorfluazuron, Chloridazon, Chloridazon Desphenyl, Chlormequat Chloride, Chlorotoluron, Chlorpyrifos, Chlorsulfuron, Clethodim, Clodinafop, Clodinafop Propargyl Ester, Clofentezine, Clomazone, Clopyralid, Clothianidin, Cyantraniliprole, Cyazofamid, Cyclanilide, Cycloate, Cycloxydim, Cycloxydim BH 517-TGSO2, Cyflufenamid, Cyflumetofen, Cymoxanil, Cyprodinil, Cyromazine, Dazomet, Demeton S-Methyl, Demeton S-Methyl Sulphone, Desmedipham, Diafenthiuron, Diazinon, Dicamba, Dichlorprop + Dichlorprop-P, Dichlorvos, Diclofop Acid, Dicrotophos, Diethofencarb, Difenoconazole, Diflubenzuron, Diflufenican, Dimethachlor, Dimethenamid + Dimethenamid-P, Dimethoate, Dimethomorph, Diniconazole, Dinocap, Dioxacarb, Diphenamid, Dithianon, Diuron, DNOC, Dodine, Emamectin Benzoate B1a, Emamectin Benzoate B1b, Epoxiconazole, Ethametsulfuron Methyl, Ethiofencarb, Ethion, Ethirimol, Ethoxysulfuron, Etofenprox, Famoxadone, Fenamidone, Fenamiphos, Fenamiphos Sulfone, Fenamiphos Sulfoxide, Fenazaquin, Fenbuconazole, Fenhexamid, Fenoxaprop Ethyl, Fenoxaprop-P, Fenoxycarb, Fenpyrazamine, Fenpyroximate, Fensulfothion, Fenthion, Fenthion Oxon, Fenthion Oxon Sulfone, Fenthion Oxon Sulfoxide, Fenthion Sulfone, Fenthion Sulfoxide, Fipronil, Fipronil Sulfone, Flazasulfuron, Flonicamid, Flonicamid Met. (TFNA), Flonicamid Met. (TFNG), Florasulam, Florpyrauxifen Benzyl, Fluazifop + Fluazifop-P, FluazifopButyl+Fluazifop-P Butyl, Fluazinam, Flubendiamide, Flucarbazone Sodium, Fludioxonil, Flufenacet, Flufenacet ESA Sodium Salt, Flufenacet Oxalat, Flufenoxuron, Flufenzin (Diflovidazin), Fluometuron, Fluopicolide, Fluopyram, Fluoxastrobin, Flupyradifurone, Fluquinconazole, Flurochloridone, Fluroxypyr, Fluroxypyr Meptyl, Fluthiacet Methyl, Flutolanil, Flutriafol, Fluxapyroxad, Fomesafen, Fonofos, Forchlorfenuron, Formetanate, Fosthiazate, Furathiocarb, Halauxifen, Halauxifen Methyl, Halosulfuron Methyl, Haloxyfop, Haloxyfop Methyl, Haloxyfop-2-Ethoxyethyl, Heptenophos, Hexaflumuron, Hexythiazox, Hymexazol, Imazalil, Imazamox, Imazapic, Imazapyr, Imazethapyr, Imidacloprid, Iminoctadine Tris (Albessilate), Indaziflam, Indolylbutyric Acid, Indoxacarb, Iodosulfuron Methyl, Ioxynil, Ipconazole, Iprovalicarb, Isopyrazam, Isoxaben, Isoxaflutole, Kresoxim Methyl, Lenacil, Linuron, Lufenuron, Malaoxon, Malathion, Mandipropamid, MCPA, Mecarbam, Mecoprop (MCPP) + Mecoprop-P, Mefentrifluconazole, Mepanipyrim, Mephosfolan, Meptyldinocap, Mesosulfuron Methyl, Mesotrione, Metaflumizone, Metalaxyl + Metalaxyl-M, Metamitron, Metazachlor, Metazachlor Met. (479M04), Metazachlor Met. (479M08), Metconazole, Methabenzthiazuron, Methamidophos, Methidathion, Methiocarb, Methiocarb Sulfone, Methiocarb Sulfoxide, Methomyl, Methoxyfenozide, Metolachlor + Metolachlor-S, Metosulam, Metrafenone, Metribuzin, Metsulfuron Methyl, Mevinphos, Molinate, Monocrotophos, Monolinuron, Myclobutanil, Napropamide, Nicosulfuron, Norflurazon, Novaluron, Omethoate, Orthosulfamuron, Oxamyl, Oxycarboxin, Oxydemeton Methyl, Paclobutrazol, Paraoxon Ethyl, Pencycuron, Pencycuron PB-Amine, Penflufen, Penoxsulam, Penthiopyrad, Phenmedipham, Phorate Oxon Sulfone, Phorate Sulfoxide, Phosmet, Phosmet Oxon, Phosphamidon, Picloram, Picoxystrobin, Pinoxaden, Pirimicarb, Pirimiphos Ethyl, Pirimiphos Methyl, Prochloraz, Prochloraz Met. (BTS44595), Prochloraz Met. (BTS44596), Profenofos, Profoxydim, Promecarb, Prometryn, Propamocarb, Propaquizafop, Propaquizafop, Propargite, Propazine, Propiconazole, Propoxur, Propoxycarbazone 2-Hydroxypropoxy, Propoxycarbazone Sodium, Propylene Thiourea (Propineb Met.), Propyzamide, Proquinazid, Prosulfocarb, Prothioconazole, Prothioconazole Desthio, Pymetrozine, Pyraclostrobin, Pyrazophos, Pyrethrins, Pyridalyl, Pyridaphenthion, Pyridate, Pyridate Met. (Pyridafol-CL9673), Pyrimethanil, Pyriofenone, Pyriproxyfen, Pyroxasulfone, Pyroxsulam, Quinclorac, Quinmerac, Quizalofop Methyl, Quizalofop(Free Acid), Quizalofop-P-Ethyl, Rimsulfuron, Sedaxane, Sethoxydim, Sodium (2+4) Nitrophenolate, Sodium 5-Nitroguaiacolate, Spinetoram, Spinosad, Spirodiclofen, Spiromesifen, Spirotetramat, Spirotetramat Met. (BYI08330-enol), Sulfosulfuron, Sulfoxaflor, Tebufenozide, Tembotrione (AE 0172747), Tepraloxydim, Tepraloxydim 3-Hydroxy-Glutaric Acid, Terbuthlazine, Terbutryn, Tetrachlorvinphos, Thiabendazole, Thiacloprid, Thiamethoxam, Thiencarbazone Methyl, Thifensulfuron Methyl, Thiodicarb, Thiophanate Methyl, Tolfenpyrad, Tolylfluanid Met. (DMST), Tralkoxydim, Triadimefon, Triasulfuron, Triazophos, Tribenuron Methyl, Trichlorfon, Triclopyr, Tridemorph, Trifloxystrobin, Trifloxysulfuron, Triflumizole, Triflumuron, Triflusulfuron, Triforine, Trinexapac, Trinexapac Ethyl, Tritosulfuron, Valifenalate, Zoxamide (358 Adet)</t>
    </r>
  </si>
  <si>
    <t>Peynir ve çeşitleri</t>
  </si>
  <si>
    <t>Element (ICP-OES &amp; ICP-MS) (Bir parametre için, sonraki her bir element 200 TL)</t>
  </si>
  <si>
    <t xml:space="preserve">Gıdalar </t>
  </si>
  <si>
    <r>
      <rPr>
        <i/>
        <sz val="11"/>
        <color rgb="FFC00000"/>
        <rFont val="Calibri"/>
        <family val="2"/>
        <charset val="162"/>
        <scheme val="minor"/>
      </rPr>
      <t>E.coli</t>
    </r>
    <r>
      <rPr>
        <sz val="11"/>
        <color rgb="FFC00000"/>
        <rFont val="Calibri"/>
        <family val="2"/>
        <charset val="162"/>
        <scheme val="minor"/>
      </rPr>
      <t xml:space="preserve"> Analizi (EMS)</t>
    </r>
  </si>
  <si>
    <t>KDV (%20)</t>
  </si>
  <si>
    <t>Meyve Oranı (Pulp) Tayini (ICP-MS)(Bir parametre için, sonraki her bir element 200 TL)</t>
  </si>
  <si>
    <r>
      <rPr>
        <i/>
        <sz val="11"/>
        <color rgb="FFC00000"/>
        <rFont val="Calibri"/>
        <family val="2"/>
        <charset val="162"/>
        <scheme val="minor"/>
      </rPr>
      <t>Vibrio parahaemolyticus</t>
    </r>
    <r>
      <rPr>
        <sz val="11"/>
        <color rgb="FFC00000"/>
        <rFont val="Calibri"/>
        <family val="2"/>
        <charset val="162"/>
        <scheme val="minor"/>
      </rPr>
      <t xml:space="preserve"> ve </t>
    </r>
    <r>
      <rPr>
        <i/>
        <sz val="11"/>
        <color rgb="FFC00000"/>
        <rFont val="Calibri"/>
        <family val="2"/>
        <charset val="162"/>
        <scheme val="minor"/>
      </rPr>
      <t>Vibrio Cholerae</t>
    </r>
    <r>
      <rPr>
        <sz val="11"/>
        <color rgb="FFC00000"/>
        <rFont val="Calibri"/>
        <family val="2"/>
        <charset val="162"/>
        <scheme val="minor"/>
      </rPr>
      <t xml:space="preserve"> Tespiti(Her bir analiz için)</t>
    </r>
  </si>
  <si>
    <t xml:space="preserve">Akredite Analizler "Bordo" yazım karakteri ile işaretlenmiştir. </t>
  </si>
  <si>
    <t>Yağlı Tohumlar</t>
  </si>
  <si>
    <t>Baharatlar( Karabiber Hariç)</t>
  </si>
  <si>
    <t>R-BIOPHARM (A.20-P14.V12)</t>
  </si>
  <si>
    <t>Yem (Kedi ve Köper Maması Hariç)</t>
  </si>
  <si>
    <t>TS EN 16007</t>
  </si>
  <si>
    <t>TS EN 15792</t>
  </si>
  <si>
    <t>TS EN 15791</t>
  </si>
  <si>
    <t>Aflatoksin B1 Toplam Aflatoksin (B1+ B2 +G1+ G2 )      Tayini</t>
  </si>
  <si>
    <t>Aflatoksin B1 Toplam Aflatoksin (B1+ B2 +G1+ G2 )       Tayini</t>
  </si>
  <si>
    <t>Süt , Tereyağı</t>
  </si>
  <si>
    <t>TS 1018,TS 1331</t>
  </si>
  <si>
    <t>Tereyağı,Sürülebilir yağlar</t>
  </si>
  <si>
    <t>TS 1331,TS 2812/2022</t>
  </si>
  <si>
    <t>NMKL 130</t>
  </si>
  <si>
    <t>AOAC 983.13</t>
  </si>
  <si>
    <t>Etil Alkol/Etanol (Hacmen Alkol)</t>
  </si>
  <si>
    <t>AOAC 2007.01</t>
  </si>
  <si>
    <t>AOAC 962.16</t>
  </si>
  <si>
    <t>TGK Gıda Katkı Maddelerinin Spesifikasyonları Hakkında Yönetmelik</t>
  </si>
  <si>
    <t>Parafin / Serezin</t>
  </si>
  <si>
    <t>AOAC 956.03</t>
  </si>
  <si>
    <t>AOAC 920.106</t>
  </si>
  <si>
    <t>AOAC 2012.25</t>
  </si>
  <si>
    <t>İçecekler, Şekerli Ürünler, Baharat, Çay ve Nişastalı Ürünler</t>
  </si>
  <si>
    <t>RG 29955 AOAC 990.03</t>
  </si>
  <si>
    <t>AOAC 990.03</t>
  </si>
  <si>
    <t>Trans yağ( C 18:1 T + C 18:2 T + C 18:3 T )</t>
  </si>
  <si>
    <t>Bitkisel yağ, Ekstrakte Edilmiş Yağ,</t>
  </si>
  <si>
    <t>Yağ Asidi Metil Esterleri,  Doymuş Yağ Asitleri Toplamı, Doymamış Yağ Asitleri Toplamı, Tekli Doymamış Yağ Asitleri Toplamı, Çoklu Doymamış Yağ Asitleri Toplamı, Omega 3 Ve Omega 6 Yağ Asitleri Toplamı, Dokosaheksaenoik Asit C22:6 (DHA), Eikosapentaenoik Asit C20:5 (EPA)</t>
  </si>
  <si>
    <t>Hayvansal ve Bitkisel Katı ve Sıvı Yağlar</t>
  </si>
  <si>
    <t>TS EN ISO 12966-4</t>
  </si>
  <si>
    <t>ss</t>
  </si>
  <si>
    <t>Gıdalar ve 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</si>
</sst>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0">
    <font>
      <sz val="10"/>
      <name val="Arial"/>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2"/>
      <name val="Calibri"/>
      <family val="2"/>
      <charset val="162"/>
      <scheme val="minor"/>
    </font>
    <font>
      <sz val="11"/>
      <name val="Calibri"/>
      <family val="2"/>
      <charset val="162"/>
      <scheme val="minor"/>
    </font>
    <font>
      <vertAlign val="superscript"/>
      <sz val="11"/>
      <name val="Calibri"/>
      <family val="2"/>
      <charset val="162"/>
      <scheme val="minor"/>
    </font>
    <font>
      <i/>
      <sz val="11"/>
      <name val="Calibri"/>
      <family val="2"/>
      <charset val="162"/>
      <scheme val="minor"/>
    </font>
    <font>
      <sz val="10"/>
      <color rgb="FFFF0000"/>
      <name val="Arial"/>
      <family val="2"/>
      <charset val="162"/>
    </font>
    <font>
      <sz val="10"/>
      <color theme="4"/>
      <name val="Arial"/>
      <family val="2"/>
      <charset val="162"/>
    </font>
    <font>
      <sz val="11"/>
      <color rgb="FFC00000"/>
      <name val="Calibri"/>
      <family val="2"/>
      <charset val="162"/>
      <scheme val="minor"/>
    </font>
    <font>
      <vertAlign val="subscript"/>
      <sz val="11"/>
      <color theme="1"/>
      <name val="Calibri"/>
      <family val="2"/>
      <charset val="162"/>
      <scheme val="minor"/>
    </font>
    <font>
      <sz val="10"/>
      <name val="Arial"/>
      <family val="2"/>
      <charset val="162"/>
    </font>
    <font>
      <b/>
      <sz val="10"/>
      <name val="Arial"/>
      <family val="2"/>
      <charset val="162"/>
    </font>
    <font>
      <sz val="18"/>
      <name val="Times New Roman"/>
      <family val="1"/>
      <charset val="162"/>
    </font>
    <font>
      <i/>
      <sz val="11"/>
      <color rgb="FFC00000"/>
      <name val="Calibri"/>
      <family val="2"/>
      <charset val="162"/>
      <scheme val="minor"/>
    </font>
    <font>
      <sz val="11"/>
      <color rgb="FFFF0000"/>
      <name val="Calibri"/>
      <family val="2"/>
      <charset val="162"/>
      <scheme val="minor"/>
    </font>
    <font>
      <sz val="9"/>
      <name val="ＭＳ ゴシック"/>
      <family val="3"/>
      <charset val="128"/>
    </font>
    <font>
      <sz val="7"/>
      <name val="Arial"/>
      <family val="2"/>
      <charset val="162"/>
    </font>
    <font>
      <b/>
      <sz val="7"/>
      <name val="Arial"/>
      <family val="2"/>
      <charset val="162"/>
    </font>
    <font>
      <sz val="11"/>
      <color rgb="FFC00000"/>
      <name val="Times New Roman"/>
      <family val="1"/>
      <charset val="162"/>
    </font>
    <font>
      <i/>
      <sz val="11"/>
      <color rgb="FFFF0000"/>
      <name val="Calibri"/>
      <family val="2"/>
      <charset val="162"/>
      <scheme val="minor"/>
    </font>
  </fonts>
  <fills count="6">
    <fill>
      <patternFill patternType="none"/>
    </fill>
    <fill>
      <patternFill patternType="gray125"/>
    </fill>
    <fill>
      <patternFill patternType="solid">
        <fgColor theme="2"/>
        <bgColor indexed="64"/>
      </patternFill>
    </fill>
    <fill>
      <patternFill patternType="solid">
        <fgColor rgb="FFFA9093"/>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5" fillId="0" borderId="0">
      <alignment vertical="center"/>
    </xf>
  </cellStyleXfs>
  <cellXfs count="224">
    <xf numFmtId="0" fontId="0" fillId="0" borderId="0" xfId="0"/>
    <xf numFmtId="164" fontId="0" fillId="0" borderId="0" xfId="0" applyNumberFormat="1" applyAlignment="1">
      <alignment horizontal="center" vertical="center"/>
    </xf>
    <xf numFmtId="0" fontId="0" fillId="0" borderId="0" xfId="0" applyAlignment="1">
      <alignment horizontal="center" vertical="center"/>
    </xf>
    <xf numFmtId="0" fontId="1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left" vertical="center"/>
    </xf>
    <xf numFmtId="164" fontId="18" fillId="2" borderId="1" xfId="0" applyNumberFormat="1" applyFont="1" applyFill="1" applyBorder="1" applyAlignment="1">
      <alignment horizontal="center" vertical="center"/>
    </xf>
    <xf numFmtId="0" fontId="18" fillId="2" borderId="1" xfId="0" applyFont="1" applyFill="1" applyBorder="1" applyAlignment="1">
      <alignment horizontal="left" vertical="center" wrapText="1"/>
    </xf>
    <xf numFmtId="0" fontId="18" fillId="2" borderId="1" xfId="0" applyFont="1" applyFill="1" applyBorder="1" applyAlignment="1">
      <alignment horizontal="center" vertical="center"/>
    </xf>
    <xf numFmtId="164" fontId="13" fillId="0" borderId="1" xfId="0" applyNumberFormat="1" applyFont="1" applyFill="1" applyBorder="1" applyAlignment="1">
      <alignment horizontal="center" vertical="center"/>
    </xf>
    <xf numFmtId="0" fontId="11" fillId="2" borderId="1" xfId="0" applyFont="1" applyFill="1" applyBorder="1" applyAlignment="1">
      <alignment horizontal="left" vertical="center" wrapText="1"/>
    </xf>
    <xf numFmtId="164" fontId="11"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8" fillId="2"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164" fontId="12" fillId="3" borderId="1" xfId="0" applyNumberFormat="1" applyFont="1" applyFill="1" applyBorder="1" applyAlignment="1">
      <alignment horizontal="center" vertical="center" wrapText="1"/>
    </xf>
    <xf numFmtId="0" fontId="24" fillId="2" borderId="1" xfId="0" applyFont="1" applyFill="1" applyBorder="1" applyAlignment="1">
      <alignment horizontal="left" vertical="center"/>
    </xf>
    <xf numFmtId="0" fontId="24" fillId="2" borderId="1" xfId="0" applyFont="1" applyFill="1" applyBorder="1" applyAlignment="1">
      <alignment horizontal="left" vertical="center" wrapText="1"/>
    </xf>
    <xf numFmtId="164" fontId="24" fillId="2"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xf>
    <xf numFmtId="164" fontId="13"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17" fontId="13" fillId="2" borderId="1" xfId="0" applyNumberFormat="1" applyFont="1" applyFill="1" applyBorder="1" applyAlignment="1">
      <alignment horizontal="left" vertical="center"/>
    </xf>
    <xf numFmtId="164" fontId="0" fillId="0" borderId="0" xfId="0" applyNumberFormat="1"/>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13" fillId="2" borderId="4" xfId="0" applyFont="1" applyFill="1" applyBorder="1" applyAlignment="1">
      <alignment horizontal="left" vertical="center"/>
    </xf>
    <xf numFmtId="0" fontId="13" fillId="2" borderId="1" xfId="0" applyFont="1" applyFill="1" applyBorder="1" applyAlignment="1">
      <alignment horizontal="center" vertical="center"/>
    </xf>
    <xf numFmtId="164" fontId="13"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164" fontId="13" fillId="2" borderId="4"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0" fontId="18" fillId="2" borderId="1" xfId="0" applyFont="1" applyFill="1" applyBorder="1" applyAlignment="1">
      <alignment horizontal="left" vertical="center"/>
    </xf>
    <xf numFmtId="164" fontId="11" fillId="0" borderId="1" xfId="0" applyNumberFormat="1" applyFont="1" applyFill="1" applyBorder="1" applyAlignment="1">
      <alignment horizontal="center" vertical="center" wrapText="1"/>
    </xf>
    <xf numFmtId="0" fontId="11" fillId="2" borderId="2"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horizontal="left" vertical="center" wrapText="1"/>
    </xf>
    <xf numFmtId="164" fontId="10" fillId="0" borderId="1"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0" fillId="0" borderId="0" xfId="0" applyFill="1"/>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xf numFmtId="0" fontId="26" fillId="0" borderId="0" xfId="0" applyFont="1" applyFill="1" applyBorder="1" applyAlignment="1">
      <alignment horizontal="center" vertical="center" wrapText="1"/>
    </xf>
    <xf numFmtId="0" fontId="26" fillId="0" borderId="0" xfId="0" applyFont="1" applyFill="1" applyBorder="1" applyAlignment="1">
      <alignment horizontal="justify" vertical="center" wrapText="1"/>
    </xf>
    <xf numFmtId="0" fontId="26" fillId="0" borderId="0" xfId="0" applyFont="1" applyAlignment="1">
      <alignment horizontal="justify" vertical="center"/>
    </xf>
    <xf numFmtId="0" fontId="20" fillId="0" borderId="0" xfId="0" applyFont="1" applyFill="1" applyBorder="1" applyAlignment="1">
      <alignment horizontal="center" vertical="center" wrapText="1"/>
    </xf>
    <xf numFmtId="0" fontId="24" fillId="2" borderId="2" xfId="0" applyFont="1" applyFill="1" applyBorder="1" applyAlignment="1">
      <alignment horizontal="left" vertical="center"/>
    </xf>
    <xf numFmtId="0" fontId="24" fillId="2" borderId="2" xfId="0" applyFont="1" applyFill="1" applyBorder="1" applyAlignment="1">
      <alignment horizontal="left" vertical="center" wrapText="1"/>
    </xf>
    <xf numFmtId="164" fontId="24" fillId="2" borderId="2" xfId="0" applyNumberFormat="1" applyFont="1" applyFill="1" applyBorder="1" applyAlignment="1">
      <alignment horizontal="center" vertical="center"/>
    </xf>
    <xf numFmtId="0" fontId="18" fillId="2" borderId="4" xfId="0" applyFont="1" applyFill="1" applyBorder="1" applyAlignment="1">
      <alignment horizontal="left" vertical="center" wrapText="1"/>
    </xf>
    <xf numFmtId="0" fontId="2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xf>
    <xf numFmtId="0" fontId="0" fillId="0" borderId="0" xfId="0" applyFill="1" applyAlignment="1">
      <alignment horizontal="center" vertical="center"/>
    </xf>
    <xf numFmtId="0" fontId="20" fillId="0" borderId="0"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164" fontId="0" fillId="0" borderId="0" xfId="0" applyNumberFormat="1" applyFill="1"/>
    <xf numFmtId="0" fontId="13"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164" fontId="18"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24" fillId="0" borderId="1" xfId="0" applyFont="1" applyFill="1" applyBorder="1" applyAlignment="1">
      <alignment horizontal="left" vertical="center"/>
    </xf>
    <xf numFmtId="164" fontId="24"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49" fontId="18"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164" fontId="11"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164" fontId="11" fillId="0" borderId="2"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164" fontId="10"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8"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center"/>
    </xf>
    <xf numFmtId="0" fontId="18" fillId="0" borderId="1" xfId="0" applyFont="1" applyFill="1" applyBorder="1" applyAlignment="1">
      <alignment horizontal="left" vertical="center" wrapText="1"/>
    </xf>
    <xf numFmtId="164" fontId="13" fillId="2"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164" fontId="24" fillId="2" borderId="1" xfId="0" applyNumberFormat="1" applyFont="1" applyFill="1" applyBorder="1" applyAlignment="1">
      <alignment horizontal="center" vertical="center" wrapText="1"/>
    </xf>
    <xf numFmtId="0" fontId="24" fillId="0" borderId="2" xfId="0" applyFont="1" applyFill="1" applyBorder="1" applyAlignment="1">
      <alignment horizontal="left" vertical="center" wrapText="1"/>
    </xf>
    <xf numFmtId="164" fontId="4" fillId="2"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18" fillId="0" borderId="1" xfId="0" applyFont="1" applyFill="1" applyBorder="1" applyAlignment="1">
      <alignment horizontal="left" vertical="center"/>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center"/>
    </xf>
    <xf numFmtId="0" fontId="13" fillId="0" borderId="1" xfId="0" applyFont="1" applyFill="1" applyBorder="1" applyAlignment="1">
      <alignment horizontal="left" vertical="center"/>
    </xf>
    <xf numFmtId="0" fontId="18"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xf>
    <xf numFmtId="0" fontId="28" fillId="0" borderId="8" xfId="0" applyFont="1" applyBorder="1" applyAlignment="1">
      <alignment vertical="center" wrapText="1"/>
    </xf>
    <xf numFmtId="0" fontId="28" fillId="0" borderId="9" xfId="0" applyFont="1" applyBorder="1" applyAlignment="1">
      <alignment vertical="center" wrapText="1"/>
    </xf>
    <xf numFmtId="164" fontId="13" fillId="2"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164" fontId="13"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0" fontId="13" fillId="2" borderId="1" xfId="0" applyFont="1" applyFill="1" applyBorder="1" applyAlignment="1">
      <alignment horizontal="left" vertical="center"/>
    </xf>
    <xf numFmtId="164" fontId="13"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164" fontId="2" fillId="2" borderId="1" xfId="0" applyNumberFormat="1" applyFont="1" applyFill="1" applyBorder="1" applyAlignment="1">
      <alignment horizontal="center" vertical="center"/>
    </xf>
    <xf numFmtId="0" fontId="29" fillId="2" borderId="2"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3" fillId="5" borderId="1" xfId="0" applyFont="1" applyFill="1" applyBorder="1" applyAlignment="1">
      <alignment horizontal="left" vertical="center"/>
    </xf>
    <xf numFmtId="0" fontId="15" fillId="5" borderId="1" xfId="0" applyFont="1" applyFill="1" applyBorder="1" applyAlignment="1">
      <alignment horizontal="left" vertical="center"/>
    </xf>
    <xf numFmtId="164" fontId="13" fillId="5"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xf>
    <xf numFmtId="0" fontId="18" fillId="2" borderId="1" xfId="0" applyFont="1" applyFill="1" applyBorder="1" applyAlignment="1">
      <alignment horizontal="left" vertical="center"/>
    </xf>
    <xf numFmtId="0" fontId="18" fillId="0" borderId="1" xfId="0" applyFont="1" applyFill="1" applyBorder="1" applyAlignment="1">
      <alignment horizontal="left" vertical="center"/>
    </xf>
    <xf numFmtId="0" fontId="24" fillId="2" borderId="2" xfId="0" applyFont="1" applyFill="1" applyBorder="1" applyAlignment="1">
      <alignment horizontal="center" vertical="center"/>
    </xf>
    <xf numFmtId="0" fontId="24"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24" fillId="2" borderId="1" xfId="0" applyFont="1" applyFill="1" applyBorder="1" applyAlignment="1">
      <alignment horizontal="center" vertical="center"/>
    </xf>
    <xf numFmtId="0" fontId="18" fillId="2"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2" borderId="2" xfId="0" applyFont="1" applyFill="1" applyBorder="1" applyAlignment="1">
      <alignment horizontal="left" vertical="center"/>
    </xf>
    <xf numFmtId="0" fontId="24" fillId="0" borderId="2" xfId="0" applyFont="1" applyFill="1" applyBorder="1" applyAlignment="1">
      <alignment horizontal="center" vertical="center"/>
    </xf>
    <xf numFmtId="164" fontId="10" fillId="0" borderId="1" xfId="0" applyNumberFormat="1" applyFont="1" applyFill="1" applyBorder="1" applyAlignment="1">
      <alignment horizontal="center"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2" borderId="1" xfId="0" applyFont="1" applyFill="1" applyBorder="1" applyAlignment="1">
      <alignment horizontal="center" vertical="center"/>
    </xf>
    <xf numFmtId="0" fontId="26" fillId="0" borderId="5" xfId="0" applyFont="1" applyBorder="1" applyAlignment="1">
      <alignment horizontal="justify" vertical="top" wrapText="1"/>
    </xf>
    <xf numFmtId="0" fontId="26" fillId="0" borderId="6" xfId="0" applyFont="1" applyBorder="1" applyAlignment="1">
      <alignment horizontal="justify" vertical="top" wrapText="1"/>
    </xf>
    <xf numFmtId="0" fontId="26" fillId="0" borderId="7" xfId="0" applyFont="1" applyBorder="1" applyAlignment="1">
      <alignment horizontal="justify" vertical="top"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1" xfId="0" applyFont="1" applyFill="1" applyBorder="1" applyAlignment="1">
      <alignment horizontal="left" vertical="center"/>
    </xf>
    <xf numFmtId="164" fontId="13" fillId="2"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164" fontId="10"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0" fontId="26" fillId="0" borderId="5" xfId="0" applyFont="1" applyBorder="1" applyAlignment="1">
      <alignment horizontal="justify" vertical="center" wrapText="1"/>
    </xf>
    <xf numFmtId="0" fontId="26" fillId="0" borderId="6" xfId="0" applyFont="1" applyBorder="1" applyAlignment="1">
      <alignment horizontal="justify" vertical="center" wrapText="1"/>
    </xf>
    <xf numFmtId="0" fontId="26" fillId="0" borderId="7" xfId="0" applyFont="1" applyBorder="1" applyAlignment="1">
      <alignment horizontal="justify" vertical="center" wrapText="1"/>
    </xf>
    <xf numFmtId="164" fontId="13" fillId="0" borderId="1" xfId="0" applyNumberFormat="1" applyFont="1" applyFill="1" applyBorder="1" applyAlignment="1">
      <alignment horizontal="center"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164" fontId="13" fillId="2" borderId="2" xfId="0" applyNumberFormat="1" applyFont="1" applyFill="1" applyBorder="1" applyAlignment="1">
      <alignment horizontal="center" vertical="center"/>
    </xf>
    <xf numFmtId="164" fontId="13" fillId="2" borderId="3" xfId="0" applyNumberFormat="1" applyFont="1" applyFill="1" applyBorder="1" applyAlignment="1">
      <alignment horizontal="center" vertical="center"/>
    </xf>
    <xf numFmtId="164" fontId="13" fillId="2" borderId="4" xfId="0" applyNumberFormat="1" applyFont="1" applyFill="1" applyBorder="1" applyAlignment="1">
      <alignment horizontal="center" vertical="center"/>
    </xf>
    <xf numFmtId="164" fontId="13" fillId="0" borderId="2" xfId="0" applyNumberFormat="1" applyFont="1" applyFill="1" applyBorder="1" applyAlignment="1">
      <alignment horizontal="center" vertical="center"/>
    </xf>
    <xf numFmtId="164" fontId="13" fillId="0" borderId="3"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164" fontId="10" fillId="0" borderId="3" xfId="0" applyNumberFormat="1" applyFont="1" applyFill="1" applyBorder="1" applyAlignment="1">
      <alignment horizontal="center" vertical="center"/>
    </xf>
    <xf numFmtId="164" fontId="10" fillId="0" borderId="4"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164" fontId="10" fillId="2" borderId="3" xfId="0" applyNumberFormat="1" applyFont="1" applyFill="1" applyBorder="1" applyAlignment="1">
      <alignment horizontal="center" vertical="center"/>
    </xf>
    <xf numFmtId="164" fontId="10" fillId="2" borderId="4" xfId="0" applyNumberFormat="1" applyFont="1" applyFill="1" applyBorder="1" applyAlignment="1">
      <alignment horizontal="center" vertical="center"/>
    </xf>
    <xf numFmtId="0" fontId="22" fillId="3" borderId="1" xfId="0" applyFont="1" applyFill="1" applyBorder="1" applyAlignment="1">
      <alignment horizontal="center" vertical="center"/>
    </xf>
    <xf numFmtId="0" fontId="22" fillId="4"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Fill="1" applyBorder="1" applyAlignment="1">
      <alignment horizontal="left" vertical="center"/>
    </xf>
    <xf numFmtId="164" fontId="4" fillId="2" borderId="2"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164" fontId="4" fillId="2" borderId="4" xfId="0" applyNumberFormat="1" applyFont="1" applyFill="1" applyBorder="1" applyAlignment="1">
      <alignment horizontal="center" vertical="center"/>
    </xf>
    <xf numFmtId="0" fontId="18" fillId="2" borderId="2"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 xfId="0" applyFont="1" applyFill="1" applyBorder="1" applyAlignment="1">
      <alignment horizontal="left" vertical="center" wrapText="1"/>
    </xf>
  </cellXfs>
  <cellStyles count="2">
    <cellStyle name="Normal" xfId="0" builtinId="0"/>
    <cellStyle name="標準_Sheet1" xfId="1"/>
  </cellStyles>
  <dxfs count="0"/>
  <tableStyles count="0" defaultTableStyle="TableStyleMedium2" defaultPivotStyle="PivotStyleLight16"/>
  <colors>
    <mruColors>
      <color rgb="FFFA9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L318"/>
  <sheetViews>
    <sheetView tabSelected="1" topLeftCell="A278" workbookViewId="0">
      <selection activeCell="E283" sqref="E283"/>
    </sheetView>
  </sheetViews>
  <sheetFormatPr defaultRowHeight="12.75"/>
  <cols>
    <col min="1" max="1" width="5" style="2"/>
    <col min="2" max="2" width="26.7109375" style="5"/>
    <col min="3" max="3" width="26" style="5" customWidth="1"/>
    <col min="4" max="4" width="28.85546875" style="5" customWidth="1"/>
    <col min="5" max="5" width="20.7109375" style="5" customWidth="1"/>
    <col min="6" max="6" width="12.5703125" style="1"/>
    <col min="7" max="7" width="13.7109375" style="4" customWidth="1"/>
    <col min="8" max="8" width="11" style="2" bestFit="1" customWidth="1"/>
    <col min="9" max="9" width="11.85546875" style="66" customWidth="1"/>
    <col min="10" max="10" width="16.5703125" customWidth="1"/>
  </cols>
  <sheetData>
    <row r="1" spans="1:12" ht="27.75" customHeight="1">
      <c r="A1" s="214" t="s">
        <v>413</v>
      </c>
      <c r="B1" s="214"/>
      <c r="C1" s="214"/>
      <c r="D1" s="214"/>
      <c r="E1" s="214"/>
      <c r="F1" s="214"/>
      <c r="G1" s="214"/>
      <c r="H1" s="214"/>
      <c r="I1" s="59"/>
    </row>
    <row r="2" spans="1:12" ht="33" customHeight="1">
      <c r="A2" s="215" t="s">
        <v>414</v>
      </c>
      <c r="B2" s="215"/>
      <c r="C2" s="215"/>
      <c r="D2" s="215"/>
      <c r="E2" s="215"/>
      <c r="F2" s="215"/>
      <c r="G2" s="215"/>
      <c r="H2" s="215"/>
      <c r="I2" s="59"/>
    </row>
    <row r="3" spans="1:12" ht="31.5">
      <c r="A3" s="17"/>
      <c r="B3" s="18" t="s">
        <v>415</v>
      </c>
      <c r="C3" s="18" t="s">
        <v>416</v>
      </c>
      <c r="D3" s="19" t="s">
        <v>417</v>
      </c>
      <c r="E3" s="18" t="s">
        <v>418</v>
      </c>
      <c r="F3" s="20" t="s">
        <v>3</v>
      </c>
      <c r="G3" s="17" t="s">
        <v>731</v>
      </c>
      <c r="H3" s="17" t="s">
        <v>412</v>
      </c>
      <c r="I3" s="60"/>
      <c r="J3" s="28"/>
    </row>
    <row r="4" spans="1:12" s="46" customFormat="1" ht="30" customHeight="1">
      <c r="A4" s="68">
        <v>1</v>
      </c>
      <c r="B4" s="69" t="s">
        <v>4</v>
      </c>
      <c r="C4" s="69" t="s">
        <v>5</v>
      </c>
      <c r="D4" s="69" t="s">
        <v>419</v>
      </c>
      <c r="E4" s="69" t="s">
        <v>6</v>
      </c>
      <c r="F4" s="9">
        <v>183.6</v>
      </c>
      <c r="G4" s="14">
        <f>0.2*F4</f>
        <v>36.72</v>
      </c>
      <c r="H4" s="9">
        <f>SUM(F4:G4)</f>
        <v>220.32</v>
      </c>
      <c r="I4" s="25"/>
      <c r="L4" s="70"/>
    </row>
    <row r="5" spans="1:12" ht="30">
      <c r="A5" s="32">
        <v>2</v>
      </c>
      <c r="B5" s="29" t="s">
        <v>7</v>
      </c>
      <c r="C5" s="35" t="s">
        <v>8</v>
      </c>
      <c r="D5" s="35" t="s">
        <v>576</v>
      </c>
      <c r="E5" s="35" t="s">
        <v>577</v>
      </c>
      <c r="F5" s="33">
        <v>183.6</v>
      </c>
      <c r="G5" s="112">
        <f>0.2*F5</f>
        <v>36.72</v>
      </c>
      <c r="H5" s="33">
        <f>SUM(F5:G5)</f>
        <v>220.32</v>
      </c>
      <c r="I5" s="25"/>
      <c r="L5" s="28"/>
    </row>
    <row r="6" spans="1:12" s="46" customFormat="1" ht="15">
      <c r="A6" s="163">
        <v>3</v>
      </c>
      <c r="B6" s="160" t="s">
        <v>0</v>
      </c>
      <c r="C6" s="160" t="s">
        <v>10</v>
      </c>
      <c r="D6" s="69" t="s">
        <v>420</v>
      </c>
      <c r="E6" s="69" t="s">
        <v>9</v>
      </c>
      <c r="F6" s="197">
        <v>183.6</v>
      </c>
      <c r="G6" s="208">
        <f t="shared" ref="G6" si="0">0.2*F6</f>
        <v>36.72</v>
      </c>
      <c r="H6" s="197">
        <f>SUM(F6:G9)</f>
        <v>220.32</v>
      </c>
      <c r="I6" s="25"/>
      <c r="L6" s="70"/>
    </row>
    <row r="7" spans="1:12" s="46" customFormat="1" ht="15">
      <c r="A7" s="164"/>
      <c r="B7" s="161"/>
      <c r="C7" s="161"/>
      <c r="D7" s="69" t="s">
        <v>421</v>
      </c>
      <c r="E7" s="69" t="s">
        <v>11</v>
      </c>
      <c r="F7" s="198"/>
      <c r="G7" s="209"/>
      <c r="H7" s="198"/>
      <c r="I7" s="25"/>
      <c r="L7" s="70"/>
    </row>
    <row r="8" spans="1:12" s="46" customFormat="1" ht="15">
      <c r="A8" s="164"/>
      <c r="B8" s="161"/>
      <c r="C8" s="161"/>
      <c r="D8" s="69" t="s">
        <v>422</v>
      </c>
      <c r="E8" s="69" t="s">
        <v>12</v>
      </c>
      <c r="F8" s="198"/>
      <c r="G8" s="209"/>
      <c r="H8" s="198"/>
      <c r="I8" s="25"/>
      <c r="L8" s="70"/>
    </row>
    <row r="9" spans="1:12" s="46" customFormat="1" ht="15">
      <c r="A9" s="165"/>
      <c r="B9" s="162"/>
      <c r="C9" s="162"/>
      <c r="D9" s="71" t="s">
        <v>423</v>
      </c>
      <c r="E9" s="69" t="s">
        <v>578</v>
      </c>
      <c r="F9" s="199"/>
      <c r="G9" s="210"/>
      <c r="H9" s="199"/>
      <c r="I9" s="25"/>
      <c r="L9" s="70"/>
    </row>
    <row r="10" spans="1:12" ht="15">
      <c r="A10" s="32">
        <v>4</v>
      </c>
      <c r="B10" s="29" t="s">
        <v>13</v>
      </c>
      <c r="C10" s="29" t="s">
        <v>5</v>
      </c>
      <c r="D10" s="35" t="s">
        <v>424</v>
      </c>
      <c r="E10" s="29" t="s">
        <v>14</v>
      </c>
      <c r="F10" s="33">
        <v>183.6</v>
      </c>
      <c r="G10" s="34">
        <f t="shared" ref="G10:G17" si="1">0.2*F10</f>
        <v>36.72</v>
      </c>
      <c r="H10" s="33">
        <f t="shared" ref="H10:H17" si="2">SUM(F10:G10)</f>
        <v>220.32</v>
      </c>
      <c r="I10" s="25"/>
      <c r="L10" s="28"/>
    </row>
    <row r="11" spans="1:12" s="46" customFormat="1" ht="30">
      <c r="A11" s="68">
        <v>5</v>
      </c>
      <c r="B11" s="69" t="s">
        <v>15</v>
      </c>
      <c r="C11" s="71" t="s">
        <v>16</v>
      </c>
      <c r="D11" s="69" t="s">
        <v>425</v>
      </c>
      <c r="E11" s="71" t="s">
        <v>17</v>
      </c>
      <c r="F11" s="9">
        <v>564.29999999999995</v>
      </c>
      <c r="G11" s="114">
        <f t="shared" si="1"/>
        <v>112.86</v>
      </c>
      <c r="H11" s="101">
        <f t="shared" si="2"/>
        <v>677.16</v>
      </c>
      <c r="I11" s="25"/>
      <c r="L11" s="70"/>
    </row>
    <row r="12" spans="1:12" ht="30" customHeight="1">
      <c r="A12" s="32">
        <v>6</v>
      </c>
      <c r="B12" s="29" t="s">
        <v>18</v>
      </c>
      <c r="C12" s="29" t="s">
        <v>5</v>
      </c>
      <c r="D12" s="29" t="s">
        <v>426</v>
      </c>
      <c r="E12" s="29" t="s">
        <v>19</v>
      </c>
      <c r="F12" s="33">
        <v>183.6</v>
      </c>
      <c r="G12" s="114">
        <f t="shared" si="1"/>
        <v>36.72</v>
      </c>
      <c r="H12" s="99">
        <f t="shared" si="2"/>
        <v>220.32</v>
      </c>
      <c r="I12" s="25"/>
    </row>
    <row r="13" spans="1:12" s="46" customFormat="1" ht="31.5" customHeight="1">
      <c r="A13" s="68">
        <v>7</v>
      </c>
      <c r="B13" s="69" t="s">
        <v>20</v>
      </c>
      <c r="C13" s="69"/>
      <c r="D13" s="69" t="s">
        <v>427</v>
      </c>
      <c r="E13" s="69" t="s">
        <v>21</v>
      </c>
      <c r="F13" s="9">
        <v>279</v>
      </c>
      <c r="G13" s="114">
        <f t="shared" si="1"/>
        <v>55.800000000000004</v>
      </c>
      <c r="H13" s="101">
        <f t="shared" si="2"/>
        <v>334.8</v>
      </c>
      <c r="I13" s="25"/>
    </row>
    <row r="14" spans="1:12" ht="30">
      <c r="A14" s="32">
        <v>8</v>
      </c>
      <c r="B14" s="29" t="s">
        <v>22</v>
      </c>
      <c r="C14" s="29" t="s">
        <v>23</v>
      </c>
      <c r="D14" s="29" t="s">
        <v>419</v>
      </c>
      <c r="E14" s="35" t="s">
        <v>24</v>
      </c>
      <c r="F14" s="33">
        <v>183.6</v>
      </c>
      <c r="G14" s="114">
        <f t="shared" si="1"/>
        <v>36.72</v>
      </c>
      <c r="H14" s="99">
        <f t="shared" si="2"/>
        <v>220.32</v>
      </c>
      <c r="I14" s="25"/>
    </row>
    <row r="15" spans="1:12" s="46" customFormat="1" ht="30" customHeight="1">
      <c r="A15" s="68">
        <v>9</v>
      </c>
      <c r="B15" s="69" t="s">
        <v>25</v>
      </c>
      <c r="C15" s="69" t="s">
        <v>5</v>
      </c>
      <c r="D15" s="69" t="s">
        <v>428</v>
      </c>
      <c r="E15" s="69" t="s">
        <v>26</v>
      </c>
      <c r="F15" s="9">
        <v>234</v>
      </c>
      <c r="G15" s="114">
        <f t="shared" si="1"/>
        <v>46.800000000000004</v>
      </c>
      <c r="H15" s="101">
        <f t="shared" si="2"/>
        <v>280.8</v>
      </c>
      <c r="I15" s="25"/>
    </row>
    <row r="16" spans="1:12" ht="30" customHeight="1">
      <c r="A16" s="32">
        <v>10</v>
      </c>
      <c r="B16" s="39" t="s">
        <v>1</v>
      </c>
      <c r="C16" s="39" t="s">
        <v>5</v>
      </c>
      <c r="D16" s="39" t="s">
        <v>429</v>
      </c>
      <c r="E16" s="39" t="s">
        <v>27</v>
      </c>
      <c r="F16" s="6">
        <v>183.6</v>
      </c>
      <c r="G16" s="6">
        <f t="shared" si="1"/>
        <v>36.72</v>
      </c>
      <c r="H16" s="6">
        <f t="shared" si="2"/>
        <v>220.32</v>
      </c>
      <c r="I16" s="61"/>
    </row>
    <row r="17" spans="1:9" s="46" customFormat="1" ht="30" customHeight="1">
      <c r="A17" s="68">
        <v>11</v>
      </c>
      <c r="B17" s="72" t="s">
        <v>1</v>
      </c>
      <c r="C17" s="72" t="s">
        <v>5</v>
      </c>
      <c r="D17" s="72" t="s">
        <v>430</v>
      </c>
      <c r="E17" s="72" t="s">
        <v>28</v>
      </c>
      <c r="F17" s="73">
        <v>183.6</v>
      </c>
      <c r="G17" s="6">
        <f t="shared" si="1"/>
        <v>36.72</v>
      </c>
      <c r="H17" s="73">
        <f t="shared" si="2"/>
        <v>220.32</v>
      </c>
      <c r="I17" s="61"/>
    </row>
    <row r="18" spans="1:9" ht="15">
      <c r="A18" s="191">
        <v>12</v>
      </c>
      <c r="B18" s="172" t="s">
        <v>29</v>
      </c>
      <c r="C18" s="172" t="s">
        <v>2</v>
      </c>
      <c r="D18" s="29" t="s">
        <v>431</v>
      </c>
      <c r="E18" s="29" t="s">
        <v>30</v>
      </c>
      <c r="F18" s="194">
        <v>234</v>
      </c>
      <c r="G18" s="211">
        <f t="shared" ref="G18" si="3">0.2*F18</f>
        <v>46.800000000000004</v>
      </c>
      <c r="H18" s="194">
        <f>SUM(F18:G22)</f>
        <v>280.8</v>
      </c>
      <c r="I18" s="25"/>
    </row>
    <row r="19" spans="1:9" ht="15">
      <c r="A19" s="192"/>
      <c r="B19" s="173"/>
      <c r="C19" s="173"/>
      <c r="D19" s="29" t="s">
        <v>432</v>
      </c>
      <c r="E19" s="29" t="s">
        <v>31</v>
      </c>
      <c r="F19" s="195"/>
      <c r="G19" s="212"/>
      <c r="H19" s="195"/>
      <c r="I19" s="25"/>
    </row>
    <row r="20" spans="1:9" ht="15">
      <c r="A20" s="192"/>
      <c r="B20" s="173"/>
      <c r="C20" s="173"/>
      <c r="D20" s="29" t="s">
        <v>433</v>
      </c>
      <c r="E20" s="29" t="s">
        <v>32</v>
      </c>
      <c r="F20" s="195"/>
      <c r="G20" s="212"/>
      <c r="H20" s="195"/>
      <c r="I20" s="25"/>
    </row>
    <row r="21" spans="1:9" ht="15">
      <c r="A21" s="192"/>
      <c r="B21" s="173"/>
      <c r="C21" s="174"/>
      <c r="D21" s="29" t="s">
        <v>434</v>
      </c>
      <c r="E21" s="29" t="s">
        <v>33</v>
      </c>
      <c r="F21" s="195"/>
      <c r="G21" s="212"/>
      <c r="H21" s="195"/>
      <c r="I21" s="25"/>
    </row>
    <row r="22" spans="1:9" ht="15">
      <c r="A22" s="193"/>
      <c r="B22" s="174"/>
      <c r="C22" s="35" t="s">
        <v>34</v>
      </c>
      <c r="D22" s="35" t="s">
        <v>435</v>
      </c>
      <c r="E22" s="29" t="s">
        <v>35</v>
      </c>
      <c r="F22" s="196"/>
      <c r="G22" s="213"/>
      <c r="H22" s="196"/>
      <c r="I22" s="25"/>
    </row>
    <row r="23" spans="1:9" s="46" customFormat="1" ht="15">
      <c r="A23" s="163" t="s">
        <v>36</v>
      </c>
      <c r="B23" s="160" t="s">
        <v>29</v>
      </c>
      <c r="C23" s="160" t="s">
        <v>38</v>
      </c>
      <c r="D23" s="69" t="s">
        <v>436</v>
      </c>
      <c r="E23" s="69" t="s">
        <v>37</v>
      </c>
      <c r="F23" s="197">
        <v>234</v>
      </c>
      <c r="G23" s="197">
        <f>(F23)*0.2</f>
        <v>46.800000000000004</v>
      </c>
      <c r="H23" s="197">
        <f>SUM(F23:G28)</f>
        <v>280.8</v>
      </c>
      <c r="I23" s="25"/>
    </row>
    <row r="24" spans="1:9" s="46" customFormat="1" ht="15">
      <c r="A24" s="164"/>
      <c r="B24" s="161"/>
      <c r="C24" s="161"/>
      <c r="D24" s="69" t="s">
        <v>437</v>
      </c>
      <c r="E24" s="69" t="s">
        <v>39</v>
      </c>
      <c r="F24" s="198"/>
      <c r="G24" s="198"/>
      <c r="H24" s="198"/>
      <c r="I24" s="25"/>
    </row>
    <row r="25" spans="1:9" s="46" customFormat="1" ht="15">
      <c r="A25" s="164"/>
      <c r="B25" s="161"/>
      <c r="C25" s="161"/>
      <c r="D25" s="69" t="s">
        <v>438</v>
      </c>
      <c r="E25" s="69" t="s">
        <v>40</v>
      </c>
      <c r="F25" s="198"/>
      <c r="G25" s="198"/>
      <c r="H25" s="198"/>
      <c r="I25" s="25"/>
    </row>
    <row r="26" spans="1:9" s="46" customFormat="1" ht="15">
      <c r="A26" s="164"/>
      <c r="B26" s="161"/>
      <c r="C26" s="161"/>
      <c r="D26" s="69" t="s">
        <v>439</v>
      </c>
      <c r="E26" s="69" t="s">
        <v>41</v>
      </c>
      <c r="F26" s="198"/>
      <c r="G26" s="198"/>
      <c r="H26" s="198"/>
      <c r="I26" s="25"/>
    </row>
    <row r="27" spans="1:9" s="46" customFormat="1" ht="15">
      <c r="A27" s="164"/>
      <c r="B27" s="161"/>
      <c r="C27" s="161"/>
      <c r="D27" s="69" t="s">
        <v>440</v>
      </c>
      <c r="E27" s="69" t="s">
        <v>42</v>
      </c>
      <c r="F27" s="198"/>
      <c r="G27" s="198"/>
      <c r="H27" s="198"/>
      <c r="I27" s="25"/>
    </row>
    <row r="28" spans="1:9" s="46" customFormat="1" ht="15">
      <c r="A28" s="164"/>
      <c r="B28" s="161"/>
      <c r="C28" s="161"/>
      <c r="D28" s="69" t="s">
        <v>441</v>
      </c>
      <c r="E28" s="69" t="s">
        <v>43</v>
      </c>
      <c r="F28" s="199"/>
      <c r="G28" s="199"/>
      <c r="H28" s="199"/>
      <c r="I28" s="25"/>
    </row>
    <row r="29" spans="1:9" ht="30" customHeight="1">
      <c r="A29" s="32" t="s">
        <v>44</v>
      </c>
      <c r="B29" s="29" t="s">
        <v>45</v>
      </c>
      <c r="C29" s="29" t="s">
        <v>46</v>
      </c>
      <c r="D29" s="29" t="s">
        <v>440</v>
      </c>
      <c r="E29" s="29" t="s">
        <v>42</v>
      </c>
      <c r="F29" s="33">
        <v>234</v>
      </c>
      <c r="G29" s="100">
        <f>(F29)*0.2</f>
        <v>46.800000000000004</v>
      </c>
      <c r="H29" s="33">
        <f t="shared" ref="H29:H50" si="4">SUM(F29:G29)</f>
        <v>280.8</v>
      </c>
      <c r="I29" s="25"/>
    </row>
    <row r="30" spans="1:9" s="46" customFormat="1" ht="30">
      <c r="A30" s="68" t="s">
        <v>47</v>
      </c>
      <c r="B30" s="69" t="s">
        <v>45</v>
      </c>
      <c r="C30" s="69" t="s">
        <v>48</v>
      </c>
      <c r="D30" s="71" t="s">
        <v>442</v>
      </c>
      <c r="E30" s="71" t="s">
        <v>49</v>
      </c>
      <c r="F30" s="9">
        <v>234</v>
      </c>
      <c r="G30" s="101">
        <f>(F30)*0.2</f>
        <v>46.800000000000004</v>
      </c>
      <c r="H30" s="101">
        <f t="shared" si="4"/>
        <v>280.8</v>
      </c>
      <c r="I30" s="25"/>
    </row>
    <row r="31" spans="1:9" ht="30">
      <c r="A31" s="32" t="s">
        <v>50</v>
      </c>
      <c r="B31" s="29" t="s">
        <v>45</v>
      </c>
      <c r="C31" s="29" t="s">
        <v>51</v>
      </c>
      <c r="D31" s="35" t="s">
        <v>443</v>
      </c>
      <c r="E31" s="35" t="s">
        <v>52</v>
      </c>
      <c r="F31" s="33">
        <v>234</v>
      </c>
      <c r="G31" s="100">
        <f>(F31)*0.2</f>
        <v>46.800000000000004</v>
      </c>
      <c r="H31" s="99">
        <f t="shared" si="4"/>
        <v>280.8</v>
      </c>
      <c r="I31" s="25"/>
    </row>
    <row r="32" spans="1:9" s="46" customFormat="1" ht="30" customHeight="1">
      <c r="A32" s="68" t="s">
        <v>53</v>
      </c>
      <c r="B32" s="69" t="s">
        <v>45</v>
      </c>
      <c r="C32" s="69" t="s">
        <v>54</v>
      </c>
      <c r="D32" s="69" t="s">
        <v>444</v>
      </c>
      <c r="E32" s="69" t="s">
        <v>55</v>
      </c>
      <c r="F32" s="9">
        <v>234</v>
      </c>
      <c r="G32" s="114">
        <f t="shared" ref="G32:G37" si="5">(F32)*0.2</f>
        <v>46.800000000000004</v>
      </c>
      <c r="H32" s="101">
        <f t="shared" si="4"/>
        <v>280.8</v>
      </c>
      <c r="I32" s="25"/>
    </row>
    <row r="33" spans="1:9" ht="30">
      <c r="A33" s="32" t="s">
        <v>56</v>
      </c>
      <c r="B33" s="29" t="s">
        <v>45</v>
      </c>
      <c r="C33" s="35" t="s">
        <v>57</v>
      </c>
      <c r="D33" s="29" t="s">
        <v>419</v>
      </c>
      <c r="E33" s="35" t="s">
        <v>58</v>
      </c>
      <c r="F33" s="33">
        <v>234</v>
      </c>
      <c r="G33" s="114">
        <f t="shared" si="5"/>
        <v>46.800000000000004</v>
      </c>
      <c r="H33" s="99">
        <f t="shared" si="4"/>
        <v>280.8</v>
      </c>
      <c r="I33" s="25"/>
    </row>
    <row r="34" spans="1:9" s="46" customFormat="1" ht="30">
      <c r="A34" s="68" t="s">
        <v>59</v>
      </c>
      <c r="B34" s="69" t="s">
        <v>45</v>
      </c>
      <c r="C34" s="71" t="s">
        <v>60</v>
      </c>
      <c r="D34" s="69" t="s">
        <v>445</v>
      </c>
      <c r="E34" s="71" t="s">
        <v>61</v>
      </c>
      <c r="F34" s="9">
        <v>234</v>
      </c>
      <c r="G34" s="114">
        <f t="shared" si="5"/>
        <v>46.800000000000004</v>
      </c>
      <c r="H34" s="101">
        <f t="shared" si="4"/>
        <v>280.8</v>
      </c>
      <c r="I34" s="25"/>
    </row>
    <row r="35" spans="1:9" ht="30" customHeight="1">
      <c r="A35" s="32" t="s">
        <v>62</v>
      </c>
      <c r="B35" s="29" t="s">
        <v>45</v>
      </c>
      <c r="C35" s="29" t="s">
        <v>63</v>
      </c>
      <c r="D35" s="29" t="s">
        <v>433</v>
      </c>
      <c r="E35" s="29" t="s">
        <v>32</v>
      </c>
      <c r="F35" s="33">
        <v>234</v>
      </c>
      <c r="G35" s="114">
        <f>(F35)*0.2</f>
        <v>46.800000000000004</v>
      </c>
      <c r="H35" s="99">
        <f t="shared" si="4"/>
        <v>280.8</v>
      </c>
      <c r="I35" s="25"/>
    </row>
    <row r="36" spans="1:9" s="46" customFormat="1" ht="15">
      <c r="A36" s="68" t="s">
        <v>64</v>
      </c>
      <c r="B36" s="69" t="s">
        <v>45</v>
      </c>
      <c r="C36" s="69" t="s">
        <v>65</v>
      </c>
      <c r="D36" s="71" t="s">
        <v>446</v>
      </c>
      <c r="E36" s="71" t="s">
        <v>66</v>
      </c>
      <c r="F36" s="9">
        <v>234</v>
      </c>
      <c r="G36" s="114">
        <f t="shared" si="5"/>
        <v>46.800000000000004</v>
      </c>
      <c r="H36" s="101">
        <f t="shared" si="4"/>
        <v>280.8</v>
      </c>
      <c r="I36" s="25"/>
    </row>
    <row r="37" spans="1:9" ht="30">
      <c r="A37" s="32" t="s">
        <v>67</v>
      </c>
      <c r="B37" s="29" t="s">
        <v>45</v>
      </c>
      <c r="C37" s="29" t="s">
        <v>48</v>
      </c>
      <c r="D37" s="35" t="s">
        <v>447</v>
      </c>
      <c r="E37" s="35" t="s">
        <v>49</v>
      </c>
      <c r="F37" s="33">
        <v>234</v>
      </c>
      <c r="G37" s="114">
        <f t="shared" si="5"/>
        <v>46.800000000000004</v>
      </c>
      <c r="H37" s="33">
        <f t="shared" si="4"/>
        <v>280.8</v>
      </c>
      <c r="I37" s="25"/>
    </row>
    <row r="38" spans="1:9" s="46" customFormat="1" ht="45">
      <c r="A38" s="68" t="s">
        <v>68</v>
      </c>
      <c r="B38" s="69" t="s">
        <v>45</v>
      </c>
      <c r="C38" s="69" t="s">
        <v>38</v>
      </c>
      <c r="D38" s="71" t="s">
        <v>448</v>
      </c>
      <c r="E38" s="71" t="s">
        <v>69</v>
      </c>
      <c r="F38" s="9">
        <v>234</v>
      </c>
      <c r="G38" s="114">
        <f>(F38)*0.2</f>
        <v>46.800000000000004</v>
      </c>
      <c r="H38" s="9">
        <f t="shared" si="4"/>
        <v>280.8</v>
      </c>
      <c r="I38" s="25"/>
    </row>
    <row r="39" spans="1:9" ht="30" customHeight="1">
      <c r="A39" s="32" t="s">
        <v>70</v>
      </c>
      <c r="B39" s="29" t="s">
        <v>45</v>
      </c>
      <c r="C39" s="29" t="s">
        <v>71</v>
      </c>
      <c r="D39" s="29" t="s">
        <v>449</v>
      </c>
      <c r="E39" s="29" t="s">
        <v>72</v>
      </c>
      <c r="F39" s="33">
        <v>234</v>
      </c>
      <c r="G39" s="114">
        <f>(F39)*0.2</f>
        <v>46.800000000000004</v>
      </c>
      <c r="H39" s="33">
        <f t="shared" si="4"/>
        <v>280.8</v>
      </c>
      <c r="I39" s="25"/>
    </row>
    <row r="40" spans="1:9" s="46" customFormat="1" ht="30" customHeight="1">
      <c r="A40" s="68" t="s">
        <v>73</v>
      </c>
      <c r="B40" s="69" t="s">
        <v>45</v>
      </c>
      <c r="C40" s="69" t="s">
        <v>74</v>
      </c>
      <c r="D40" s="69" t="s">
        <v>438</v>
      </c>
      <c r="E40" s="69" t="s">
        <v>40</v>
      </c>
      <c r="F40" s="9">
        <v>234</v>
      </c>
      <c r="G40" s="114">
        <f t="shared" ref="G40:G45" si="6">(F40)*0.2</f>
        <v>46.800000000000004</v>
      </c>
      <c r="H40" s="9">
        <f t="shared" si="4"/>
        <v>280.8</v>
      </c>
      <c r="I40" s="25"/>
    </row>
    <row r="41" spans="1:9" ht="30" customHeight="1">
      <c r="A41" s="32" t="s">
        <v>75</v>
      </c>
      <c r="B41" s="29" t="s">
        <v>45</v>
      </c>
      <c r="C41" s="29" t="s">
        <v>76</v>
      </c>
      <c r="D41" s="29" t="s">
        <v>433</v>
      </c>
      <c r="E41" s="29" t="s">
        <v>32</v>
      </c>
      <c r="F41" s="33">
        <v>234</v>
      </c>
      <c r="G41" s="114">
        <f t="shared" si="6"/>
        <v>46.800000000000004</v>
      </c>
      <c r="H41" s="33">
        <f t="shared" si="4"/>
        <v>280.8</v>
      </c>
      <c r="I41" s="25"/>
    </row>
    <row r="42" spans="1:9" s="46" customFormat="1" ht="30">
      <c r="A42" s="68" t="s">
        <v>77</v>
      </c>
      <c r="B42" s="69" t="s">
        <v>45</v>
      </c>
      <c r="C42" s="69" t="s">
        <v>78</v>
      </c>
      <c r="D42" s="69" t="s">
        <v>450</v>
      </c>
      <c r="E42" s="71" t="s">
        <v>79</v>
      </c>
      <c r="F42" s="9">
        <v>234</v>
      </c>
      <c r="G42" s="114">
        <f t="shared" si="6"/>
        <v>46.800000000000004</v>
      </c>
      <c r="H42" s="9">
        <f t="shared" si="4"/>
        <v>280.8</v>
      </c>
      <c r="I42" s="25"/>
    </row>
    <row r="43" spans="1:9" ht="30">
      <c r="A43" s="32" t="s">
        <v>80</v>
      </c>
      <c r="B43" s="29" t="s">
        <v>81</v>
      </c>
      <c r="C43" s="29" t="s">
        <v>5</v>
      </c>
      <c r="D43" s="29" t="s">
        <v>451</v>
      </c>
      <c r="E43" s="35" t="s">
        <v>82</v>
      </c>
      <c r="F43" s="33">
        <v>183.6</v>
      </c>
      <c r="G43" s="114">
        <f>(F43)*0.2</f>
        <v>36.72</v>
      </c>
      <c r="H43" s="33">
        <f t="shared" si="4"/>
        <v>220.32</v>
      </c>
      <c r="I43" s="25"/>
    </row>
    <row r="44" spans="1:9" s="46" customFormat="1" ht="30" customHeight="1">
      <c r="A44" s="68" t="s">
        <v>83</v>
      </c>
      <c r="B44" s="69" t="s">
        <v>84</v>
      </c>
      <c r="C44" s="69" t="s">
        <v>5</v>
      </c>
      <c r="D44" s="69" t="s">
        <v>452</v>
      </c>
      <c r="E44" s="69" t="s">
        <v>85</v>
      </c>
      <c r="F44" s="9">
        <v>183.6</v>
      </c>
      <c r="G44" s="114">
        <f t="shared" si="6"/>
        <v>36.72</v>
      </c>
      <c r="H44" s="9">
        <f t="shared" si="4"/>
        <v>220.32</v>
      </c>
      <c r="I44" s="25"/>
    </row>
    <row r="45" spans="1:9" ht="30">
      <c r="A45" s="8" t="s">
        <v>86</v>
      </c>
      <c r="B45" s="39" t="s">
        <v>87</v>
      </c>
      <c r="C45" s="39"/>
      <c r="D45" s="7" t="s">
        <v>453</v>
      </c>
      <c r="E45" s="39" t="s">
        <v>88</v>
      </c>
      <c r="F45" s="73">
        <v>183.6</v>
      </c>
      <c r="G45" s="6">
        <f t="shared" si="6"/>
        <v>36.72</v>
      </c>
      <c r="H45" s="73">
        <f t="shared" si="4"/>
        <v>220.32</v>
      </c>
      <c r="I45" s="61"/>
    </row>
    <row r="46" spans="1:9" s="46" customFormat="1" ht="30">
      <c r="A46" s="68" t="s">
        <v>89</v>
      </c>
      <c r="B46" s="69" t="s">
        <v>90</v>
      </c>
      <c r="C46" s="69" t="s">
        <v>5</v>
      </c>
      <c r="D46" s="71" t="s">
        <v>454</v>
      </c>
      <c r="E46" s="69" t="s">
        <v>91</v>
      </c>
      <c r="F46" s="9">
        <v>183.6</v>
      </c>
      <c r="G46" s="114">
        <f>(F46)*0.2</f>
        <v>36.72</v>
      </c>
      <c r="H46" s="9">
        <f t="shared" si="4"/>
        <v>220.32</v>
      </c>
      <c r="I46" s="25"/>
    </row>
    <row r="47" spans="1:9" ht="30">
      <c r="A47" s="32" t="s">
        <v>92</v>
      </c>
      <c r="B47" s="29" t="s">
        <v>93</v>
      </c>
      <c r="C47" s="29" t="s">
        <v>5</v>
      </c>
      <c r="D47" s="35" t="s">
        <v>455</v>
      </c>
      <c r="E47" s="35" t="s">
        <v>94</v>
      </c>
      <c r="F47" s="33">
        <v>171</v>
      </c>
      <c r="G47" s="114">
        <f t="shared" ref="G47:G49" si="7">(F47)*0.2</f>
        <v>34.200000000000003</v>
      </c>
      <c r="H47" s="33">
        <f t="shared" si="4"/>
        <v>205.2</v>
      </c>
      <c r="I47" s="25"/>
    </row>
    <row r="48" spans="1:9" s="46" customFormat="1" ht="30" customHeight="1">
      <c r="A48" s="74" t="s">
        <v>95</v>
      </c>
      <c r="B48" s="72" t="s">
        <v>93</v>
      </c>
      <c r="C48" s="72" t="s">
        <v>5</v>
      </c>
      <c r="D48" s="72" t="s">
        <v>429</v>
      </c>
      <c r="E48" s="72" t="s">
        <v>96</v>
      </c>
      <c r="F48" s="73">
        <v>171</v>
      </c>
      <c r="G48" s="6">
        <f t="shared" si="7"/>
        <v>34.200000000000003</v>
      </c>
      <c r="H48" s="73">
        <f t="shared" si="4"/>
        <v>205.2</v>
      </c>
      <c r="I48" s="61"/>
    </row>
    <row r="49" spans="1:9" ht="30" customHeight="1">
      <c r="A49" s="32" t="s">
        <v>97</v>
      </c>
      <c r="B49" s="29" t="s">
        <v>98</v>
      </c>
      <c r="C49" s="29" t="s">
        <v>5</v>
      </c>
      <c r="D49" s="29" t="s">
        <v>456</v>
      </c>
      <c r="E49" s="29" t="s">
        <v>579</v>
      </c>
      <c r="F49" s="33">
        <v>256.5</v>
      </c>
      <c r="G49" s="114">
        <f t="shared" si="7"/>
        <v>51.300000000000004</v>
      </c>
      <c r="H49" s="33">
        <f t="shared" si="4"/>
        <v>307.8</v>
      </c>
      <c r="I49" s="25"/>
    </row>
    <row r="50" spans="1:9" s="46" customFormat="1" ht="30" customHeight="1">
      <c r="A50" s="68" t="s">
        <v>99</v>
      </c>
      <c r="B50" s="69" t="s">
        <v>100</v>
      </c>
      <c r="C50" s="69"/>
      <c r="D50" s="69" t="s">
        <v>457</v>
      </c>
      <c r="E50" s="69" t="s">
        <v>101</v>
      </c>
      <c r="F50" s="9">
        <v>183.6</v>
      </c>
      <c r="G50" s="114">
        <f>(F50)*0.2</f>
        <v>36.72</v>
      </c>
      <c r="H50" s="9">
        <f t="shared" si="4"/>
        <v>220.32</v>
      </c>
      <c r="I50" s="25"/>
    </row>
    <row r="51" spans="1:9" ht="15">
      <c r="A51" s="191" t="s">
        <v>112</v>
      </c>
      <c r="B51" s="172" t="s">
        <v>113</v>
      </c>
      <c r="C51" s="29" t="s">
        <v>102</v>
      </c>
      <c r="D51" s="29" t="s">
        <v>456</v>
      </c>
      <c r="E51" s="35" t="s">
        <v>103</v>
      </c>
      <c r="F51" s="194">
        <v>239.4</v>
      </c>
      <c r="G51" s="211">
        <f>(F51)*0.2</f>
        <v>47.88</v>
      </c>
      <c r="H51" s="194">
        <f>SUM(F51:F53)</f>
        <v>239.4</v>
      </c>
      <c r="I51" s="25"/>
    </row>
    <row r="52" spans="1:9" ht="15">
      <c r="A52" s="192"/>
      <c r="B52" s="173"/>
      <c r="C52" s="30" t="s">
        <v>582</v>
      </c>
      <c r="D52" s="35" t="s">
        <v>459</v>
      </c>
      <c r="E52" s="29" t="s">
        <v>189</v>
      </c>
      <c r="F52" s="195"/>
      <c r="G52" s="212"/>
      <c r="H52" s="195"/>
      <c r="I52" s="25"/>
    </row>
    <row r="53" spans="1:9" ht="15">
      <c r="A53" s="192"/>
      <c r="B53" s="173"/>
      <c r="C53" s="30" t="s">
        <v>582</v>
      </c>
      <c r="D53" s="35" t="s">
        <v>596</v>
      </c>
      <c r="E53" s="29" t="s">
        <v>597</v>
      </c>
      <c r="F53" s="196"/>
      <c r="G53" s="213"/>
      <c r="H53" s="196"/>
      <c r="I53" s="25"/>
    </row>
    <row r="54" spans="1:9" ht="30" customHeight="1">
      <c r="A54" s="192"/>
      <c r="B54" s="173"/>
      <c r="C54" s="172" t="s">
        <v>104</v>
      </c>
      <c r="D54" s="39" t="s">
        <v>459</v>
      </c>
      <c r="E54" s="39" t="s">
        <v>581</v>
      </c>
      <c r="F54" s="6">
        <v>239.4</v>
      </c>
      <c r="G54" s="6">
        <f>(F54)*0.2</f>
        <v>47.88</v>
      </c>
      <c r="H54" s="6">
        <f>SUM(F54:G54)</f>
        <v>287.28000000000003</v>
      </c>
      <c r="I54" s="61"/>
    </row>
    <row r="55" spans="1:9" ht="15">
      <c r="A55" s="192"/>
      <c r="B55" s="173"/>
      <c r="C55" s="173"/>
      <c r="D55" s="29" t="s">
        <v>460</v>
      </c>
      <c r="E55" s="29" t="s">
        <v>105</v>
      </c>
      <c r="F55" s="194">
        <v>239.4</v>
      </c>
      <c r="G55" s="218">
        <f t="shared" ref="G55:G63" si="8">(F55)*0.2</f>
        <v>47.88</v>
      </c>
      <c r="H55" s="211">
        <f>SUM(F55:G55)</f>
        <v>287.28000000000003</v>
      </c>
      <c r="I55" s="25"/>
    </row>
    <row r="56" spans="1:9" ht="15">
      <c r="A56" s="192"/>
      <c r="B56" s="173"/>
      <c r="C56" s="173"/>
      <c r="D56" s="29" t="s">
        <v>461</v>
      </c>
      <c r="E56" s="29" t="s">
        <v>106</v>
      </c>
      <c r="F56" s="195"/>
      <c r="G56" s="219"/>
      <c r="H56" s="212"/>
      <c r="I56" s="25"/>
    </row>
    <row r="57" spans="1:9" ht="15">
      <c r="A57" s="192"/>
      <c r="B57" s="173"/>
      <c r="C57" s="173"/>
      <c r="D57" s="29" t="s">
        <v>462</v>
      </c>
      <c r="E57" s="29" t="s">
        <v>107</v>
      </c>
      <c r="F57" s="195"/>
      <c r="G57" s="219"/>
      <c r="H57" s="212"/>
      <c r="I57" s="25"/>
    </row>
    <row r="58" spans="1:9" ht="15">
      <c r="A58" s="192"/>
      <c r="B58" s="173"/>
      <c r="C58" s="173"/>
      <c r="D58" s="29" t="s">
        <v>463</v>
      </c>
      <c r="E58" s="29" t="s">
        <v>108</v>
      </c>
      <c r="F58" s="195"/>
      <c r="G58" s="219"/>
      <c r="H58" s="212"/>
      <c r="I58" s="25"/>
    </row>
    <row r="59" spans="1:9" ht="15">
      <c r="A59" s="192"/>
      <c r="B59" s="173"/>
      <c r="C59" s="173"/>
      <c r="D59" s="29" t="s">
        <v>464</v>
      </c>
      <c r="E59" s="29" t="s">
        <v>109</v>
      </c>
      <c r="F59" s="195"/>
      <c r="G59" s="219"/>
      <c r="H59" s="212"/>
      <c r="I59" s="25"/>
    </row>
    <row r="60" spans="1:9" ht="15">
      <c r="A60" s="192"/>
      <c r="B60" s="173"/>
      <c r="C60" s="173"/>
      <c r="D60" s="29" t="s">
        <v>465</v>
      </c>
      <c r="E60" s="29" t="s">
        <v>110</v>
      </c>
      <c r="F60" s="195"/>
      <c r="G60" s="219"/>
      <c r="H60" s="212"/>
      <c r="I60" s="25"/>
    </row>
    <row r="61" spans="1:9" ht="15" customHeight="1">
      <c r="A61" s="192"/>
      <c r="B61" s="173"/>
      <c r="C61" s="173"/>
      <c r="D61" s="175" t="s">
        <v>466</v>
      </c>
      <c r="E61" s="175" t="s">
        <v>111</v>
      </c>
      <c r="F61" s="195"/>
      <c r="G61" s="219"/>
      <c r="H61" s="212"/>
      <c r="I61" s="25"/>
    </row>
    <row r="62" spans="1:9" ht="15" customHeight="1">
      <c r="A62" s="192"/>
      <c r="B62" s="173"/>
      <c r="C62" s="174"/>
      <c r="D62" s="175"/>
      <c r="E62" s="175"/>
      <c r="F62" s="196"/>
      <c r="G62" s="220"/>
      <c r="H62" s="213"/>
      <c r="I62" s="25"/>
    </row>
    <row r="63" spans="1:9" ht="15">
      <c r="A63" s="192"/>
      <c r="B63" s="173"/>
      <c r="C63" s="172" t="s">
        <v>114</v>
      </c>
      <c r="D63" s="29" t="s">
        <v>467</v>
      </c>
      <c r="E63" s="29" t="s">
        <v>111</v>
      </c>
      <c r="F63" s="194">
        <v>239.4</v>
      </c>
      <c r="G63" s="218">
        <f t="shared" si="8"/>
        <v>47.88</v>
      </c>
      <c r="H63" s="211">
        <f>SUM(F63:G63)</f>
        <v>287.28000000000003</v>
      </c>
      <c r="I63" s="25"/>
    </row>
    <row r="64" spans="1:9" ht="15">
      <c r="A64" s="192"/>
      <c r="B64" s="173"/>
      <c r="C64" s="173"/>
      <c r="D64" s="29" t="s">
        <v>468</v>
      </c>
      <c r="E64" s="29" t="s">
        <v>115</v>
      </c>
      <c r="F64" s="195"/>
      <c r="G64" s="219"/>
      <c r="H64" s="212"/>
      <c r="I64" s="25"/>
    </row>
    <row r="65" spans="1:9" ht="15">
      <c r="A65" s="192"/>
      <c r="B65" s="173"/>
      <c r="C65" s="173"/>
      <c r="D65" s="29" t="s">
        <v>469</v>
      </c>
      <c r="E65" s="29" t="s">
        <v>115</v>
      </c>
      <c r="F65" s="195"/>
      <c r="G65" s="219"/>
      <c r="H65" s="212"/>
      <c r="I65" s="25"/>
    </row>
    <row r="66" spans="1:9" ht="15">
      <c r="A66" s="192"/>
      <c r="B66" s="173"/>
      <c r="C66" s="173"/>
      <c r="D66" s="29" t="s">
        <v>470</v>
      </c>
      <c r="E66" s="29" t="s">
        <v>116</v>
      </c>
      <c r="F66" s="195"/>
      <c r="G66" s="219"/>
      <c r="H66" s="212"/>
      <c r="I66" s="25"/>
    </row>
    <row r="67" spans="1:9" ht="15">
      <c r="A67" s="192"/>
      <c r="B67" s="173"/>
      <c r="C67" s="173"/>
      <c r="D67" s="29" t="s">
        <v>471</v>
      </c>
      <c r="E67" s="29" t="s">
        <v>117</v>
      </c>
      <c r="F67" s="195"/>
      <c r="G67" s="219"/>
      <c r="H67" s="212"/>
      <c r="I67" s="25"/>
    </row>
    <row r="68" spans="1:9" ht="15">
      <c r="A68" s="192"/>
      <c r="B68" s="173"/>
      <c r="C68" s="173"/>
      <c r="D68" s="29" t="s">
        <v>472</v>
      </c>
      <c r="E68" s="29" t="s">
        <v>117</v>
      </c>
      <c r="F68" s="195"/>
      <c r="G68" s="219"/>
      <c r="H68" s="212"/>
      <c r="I68" s="25"/>
    </row>
    <row r="69" spans="1:9" ht="15">
      <c r="A69" s="192"/>
      <c r="B69" s="173"/>
      <c r="C69" s="173"/>
      <c r="D69" s="29" t="s">
        <v>473</v>
      </c>
      <c r="E69" s="29" t="s">
        <v>117</v>
      </c>
      <c r="F69" s="195"/>
      <c r="G69" s="219"/>
      <c r="H69" s="212"/>
      <c r="I69" s="25"/>
    </row>
    <row r="70" spans="1:9" ht="15">
      <c r="A70" s="192"/>
      <c r="B70" s="173"/>
      <c r="C70" s="174"/>
      <c r="D70" s="29" t="s">
        <v>474</v>
      </c>
      <c r="E70" s="29" t="s">
        <v>117</v>
      </c>
      <c r="F70" s="196"/>
      <c r="G70" s="220"/>
      <c r="H70" s="213"/>
      <c r="I70" s="25"/>
    </row>
    <row r="71" spans="1:9" ht="15">
      <c r="A71" s="192"/>
      <c r="B71" s="173"/>
      <c r="C71" s="39" t="s">
        <v>118</v>
      </c>
      <c r="D71" s="39" t="s">
        <v>475</v>
      </c>
      <c r="E71" s="39" t="s">
        <v>111</v>
      </c>
      <c r="F71" s="6">
        <v>239.4</v>
      </c>
      <c r="G71" s="6">
        <f>(F71)*0.2</f>
        <v>47.88</v>
      </c>
      <c r="H71" s="6">
        <f t="shared" ref="H71:H91" si="9">SUM(F71:G71)</f>
        <v>287.28000000000003</v>
      </c>
      <c r="I71" s="61"/>
    </row>
    <row r="72" spans="1:9" ht="15">
      <c r="A72" s="192"/>
      <c r="B72" s="173"/>
      <c r="C72" s="109" t="s">
        <v>118</v>
      </c>
      <c r="D72" s="109" t="s">
        <v>464</v>
      </c>
      <c r="E72" s="109" t="s">
        <v>110</v>
      </c>
      <c r="F72" s="6">
        <v>239.4</v>
      </c>
      <c r="G72" s="6">
        <f t="shared" ref="G72:G73" si="10">(F72)*0.2</f>
        <v>47.88</v>
      </c>
      <c r="H72" s="6">
        <f t="shared" si="9"/>
        <v>287.28000000000003</v>
      </c>
      <c r="I72" s="61"/>
    </row>
    <row r="73" spans="1:9" ht="15">
      <c r="A73" s="192"/>
      <c r="B73" s="173"/>
      <c r="C73" s="109" t="s">
        <v>118</v>
      </c>
      <c r="D73" s="109" t="s">
        <v>727</v>
      </c>
      <c r="E73" s="109" t="s">
        <v>110</v>
      </c>
      <c r="F73" s="6">
        <v>239.4</v>
      </c>
      <c r="G73" s="6">
        <f t="shared" si="10"/>
        <v>47.88</v>
      </c>
      <c r="H73" s="6">
        <f t="shared" si="9"/>
        <v>287.28000000000003</v>
      </c>
      <c r="I73" s="61"/>
    </row>
    <row r="74" spans="1:9" ht="15">
      <c r="A74" s="193"/>
      <c r="B74" s="174"/>
      <c r="C74" s="39" t="s">
        <v>118</v>
      </c>
      <c r="D74" s="7" t="s">
        <v>476</v>
      </c>
      <c r="E74" s="39" t="s">
        <v>117</v>
      </c>
      <c r="F74" s="6">
        <v>239.4</v>
      </c>
      <c r="G74" s="6">
        <f>(F74)*0.2</f>
        <v>47.88</v>
      </c>
      <c r="H74" s="6">
        <f t="shared" si="9"/>
        <v>287.28000000000003</v>
      </c>
      <c r="I74" s="61"/>
    </row>
    <row r="75" spans="1:9" s="46" customFormat="1" ht="30">
      <c r="A75" s="68" t="s">
        <v>119</v>
      </c>
      <c r="B75" s="69" t="s">
        <v>120</v>
      </c>
      <c r="C75" s="71" t="s">
        <v>120</v>
      </c>
      <c r="D75" s="71" t="s">
        <v>458</v>
      </c>
      <c r="E75" s="69" t="s">
        <v>580</v>
      </c>
      <c r="F75" s="9">
        <v>239.4</v>
      </c>
      <c r="G75" s="117">
        <f>(F75)*0.2</f>
        <v>47.88</v>
      </c>
      <c r="H75" s="111">
        <f t="shared" si="9"/>
        <v>287.28000000000003</v>
      </c>
      <c r="I75" s="25"/>
    </row>
    <row r="76" spans="1:9" ht="30" customHeight="1">
      <c r="A76" s="32" t="s">
        <v>121</v>
      </c>
      <c r="B76" s="29" t="s">
        <v>122</v>
      </c>
      <c r="C76" s="29" t="s">
        <v>122</v>
      </c>
      <c r="D76" s="29" t="s">
        <v>456</v>
      </c>
      <c r="E76" s="35" t="s">
        <v>583</v>
      </c>
      <c r="F76" s="33">
        <v>183.6</v>
      </c>
      <c r="G76" s="117">
        <f>(F76)*0.2</f>
        <v>36.72</v>
      </c>
      <c r="H76" s="99">
        <f t="shared" si="9"/>
        <v>220.32</v>
      </c>
      <c r="I76" s="25"/>
    </row>
    <row r="77" spans="1:9" s="46" customFormat="1" ht="30" customHeight="1">
      <c r="A77" s="68" t="s">
        <v>123</v>
      </c>
      <c r="B77" s="72" t="s">
        <v>124</v>
      </c>
      <c r="C77" s="72" t="s">
        <v>125</v>
      </c>
      <c r="D77" s="72" t="s">
        <v>430</v>
      </c>
      <c r="E77" s="72" t="s">
        <v>126</v>
      </c>
      <c r="F77" s="24">
        <v>183.6</v>
      </c>
      <c r="G77" s="23">
        <f>(F77)*0.2</f>
        <v>36.72</v>
      </c>
      <c r="H77" s="24">
        <f t="shared" si="9"/>
        <v>220.32</v>
      </c>
      <c r="I77" s="61"/>
    </row>
    <row r="78" spans="1:9" ht="75">
      <c r="A78" s="32" t="s">
        <v>127</v>
      </c>
      <c r="B78" s="7" t="s">
        <v>128</v>
      </c>
      <c r="C78" s="39"/>
      <c r="D78" s="39" t="s">
        <v>451</v>
      </c>
      <c r="E78" s="7" t="s">
        <v>129</v>
      </c>
      <c r="F78" s="23">
        <v>183.6</v>
      </c>
      <c r="G78" s="23">
        <f>(F78)*0.2</f>
        <v>36.72</v>
      </c>
      <c r="H78" s="23">
        <f t="shared" si="9"/>
        <v>220.32</v>
      </c>
      <c r="I78" s="61"/>
    </row>
    <row r="79" spans="1:9" ht="30">
      <c r="A79" s="32" t="s">
        <v>130</v>
      </c>
      <c r="B79" s="29" t="s">
        <v>131</v>
      </c>
      <c r="C79" s="29" t="s">
        <v>5</v>
      </c>
      <c r="D79" s="35" t="s">
        <v>477</v>
      </c>
      <c r="E79" s="29" t="s">
        <v>132</v>
      </c>
      <c r="F79" s="33">
        <v>342</v>
      </c>
      <c r="G79" s="113">
        <f t="shared" ref="G79:G91" si="11">(F79)*0.2</f>
        <v>68.400000000000006</v>
      </c>
      <c r="H79" s="33">
        <f t="shared" si="9"/>
        <v>410.4</v>
      </c>
      <c r="I79" s="25"/>
    </row>
    <row r="80" spans="1:9" ht="30">
      <c r="A80" s="32" t="s">
        <v>133</v>
      </c>
      <c r="B80" s="29" t="s">
        <v>134</v>
      </c>
      <c r="C80" s="29" t="s">
        <v>5</v>
      </c>
      <c r="D80" s="29" t="s">
        <v>478</v>
      </c>
      <c r="E80" s="35" t="s">
        <v>24</v>
      </c>
      <c r="F80" s="33">
        <v>234</v>
      </c>
      <c r="G80" s="113">
        <f t="shared" si="11"/>
        <v>46.800000000000004</v>
      </c>
      <c r="H80" s="33">
        <f t="shared" si="9"/>
        <v>280.8</v>
      </c>
      <c r="I80" s="25"/>
    </row>
    <row r="81" spans="1:9" s="46" customFormat="1" ht="30" customHeight="1">
      <c r="A81" s="68" t="s">
        <v>135</v>
      </c>
      <c r="B81" s="69" t="s">
        <v>136</v>
      </c>
      <c r="C81" s="69" t="s">
        <v>5</v>
      </c>
      <c r="D81" s="69" t="s">
        <v>479</v>
      </c>
      <c r="E81" s="69" t="s">
        <v>137</v>
      </c>
      <c r="F81" s="9">
        <v>201.6</v>
      </c>
      <c r="G81" s="113">
        <f t="shared" si="11"/>
        <v>40.32</v>
      </c>
      <c r="H81" s="9">
        <f t="shared" si="9"/>
        <v>241.92</v>
      </c>
      <c r="I81" s="25"/>
    </row>
    <row r="82" spans="1:9" ht="30">
      <c r="A82" s="32" t="s">
        <v>138</v>
      </c>
      <c r="B82" s="29" t="s">
        <v>139</v>
      </c>
      <c r="C82" s="35" t="s">
        <v>140</v>
      </c>
      <c r="D82" s="29" t="s">
        <v>480</v>
      </c>
      <c r="E82" s="35" t="s">
        <v>141</v>
      </c>
      <c r="F82" s="33">
        <v>183.6</v>
      </c>
      <c r="G82" s="113">
        <f t="shared" si="11"/>
        <v>36.72</v>
      </c>
      <c r="H82" s="33">
        <f t="shared" si="9"/>
        <v>220.32</v>
      </c>
      <c r="I82" s="25"/>
    </row>
    <row r="83" spans="1:9" s="46" customFormat="1" ht="30" customHeight="1">
      <c r="A83" s="68" t="s">
        <v>142</v>
      </c>
      <c r="B83" s="69" t="s">
        <v>143</v>
      </c>
      <c r="C83" s="69" t="s">
        <v>5</v>
      </c>
      <c r="D83" s="69" t="s">
        <v>481</v>
      </c>
      <c r="E83" s="69" t="s">
        <v>144</v>
      </c>
      <c r="F83" s="9">
        <v>342</v>
      </c>
      <c r="G83" s="113">
        <f t="shared" si="11"/>
        <v>68.400000000000006</v>
      </c>
      <c r="H83" s="9">
        <f t="shared" si="9"/>
        <v>410.4</v>
      </c>
      <c r="I83" s="25"/>
    </row>
    <row r="84" spans="1:9" ht="30" customHeight="1">
      <c r="A84" s="32" t="s">
        <v>145</v>
      </c>
      <c r="B84" s="29" t="s">
        <v>146</v>
      </c>
      <c r="C84" s="29" t="s">
        <v>5</v>
      </c>
      <c r="D84" s="29" t="s">
        <v>482</v>
      </c>
      <c r="E84" s="29" t="s">
        <v>147</v>
      </c>
      <c r="F84" s="33">
        <v>234</v>
      </c>
      <c r="G84" s="113">
        <f t="shared" si="11"/>
        <v>46.800000000000004</v>
      </c>
      <c r="H84" s="33">
        <f t="shared" si="9"/>
        <v>280.8</v>
      </c>
      <c r="I84" s="25"/>
    </row>
    <row r="85" spans="1:9" s="46" customFormat="1" ht="45">
      <c r="A85" s="68" t="s">
        <v>148</v>
      </c>
      <c r="B85" s="71" t="s">
        <v>149</v>
      </c>
      <c r="C85" s="71" t="s">
        <v>150</v>
      </c>
      <c r="D85" s="71" t="s">
        <v>584</v>
      </c>
      <c r="E85" s="71" t="s">
        <v>585</v>
      </c>
      <c r="F85" s="9">
        <v>183.6</v>
      </c>
      <c r="G85" s="113">
        <f t="shared" si="11"/>
        <v>36.72</v>
      </c>
      <c r="H85" s="9">
        <f t="shared" si="9"/>
        <v>220.32</v>
      </c>
      <c r="I85" s="25"/>
    </row>
    <row r="86" spans="1:9" ht="30" customHeight="1">
      <c r="A86" s="32" t="s">
        <v>151</v>
      </c>
      <c r="B86" s="29" t="s">
        <v>152</v>
      </c>
      <c r="C86" s="29" t="s">
        <v>5</v>
      </c>
      <c r="D86" s="29" t="s">
        <v>483</v>
      </c>
      <c r="E86" s="29" t="s">
        <v>586</v>
      </c>
      <c r="F86" s="33">
        <v>183.6</v>
      </c>
      <c r="G86" s="113">
        <f t="shared" si="11"/>
        <v>36.72</v>
      </c>
      <c r="H86" s="33">
        <f t="shared" si="9"/>
        <v>220.32</v>
      </c>
      <c r="I86" s="25"/>
    </row>
    <row r="87" spans="1:9" s="46" customFormat="1" ht="30" customHeight="1">
      <c r="A87" s="68" t="s">
        <v>153</v>
      </c>
      <c r="B87" s="69" t="s">
        <v>154</v>
      </c>
      <c r="C87" s="69" t="s">
        <v>5</v>
      </c>
      <c r="D87" s="69" t="s">
        <v>483</v>
      </c>
      <c r="E87" s="69" t="s">
        <v>586</v>
      </c>
      <c r="F87" s="9">
        <v>183.6</v>
      </c>
      <c r="G87" s="113">
        <f t="shared" si="11"/>
        <v>36.72</v>
      </c>
      <c r="H87" s="9">
        <f t="shared" si="9"/>
        <v>220.32</v>
      </c>
      <c r="I87" s="25"/>
    </row>
    <row r="88" spans="1:9" ht="30">
      <c r="A88" s="32" t="s">
        <v>155</v>
      </c>
      <c r="B88" s="7" t="s">
        <v>156</v>
      </c>
      <c r="C88" s="39" t="s">
        <v>5</v>
      </c>
      <c r="D88" s="7" t="s">
        <v>484</v>
      </c>
      <c r="E88" s="39" t="s">
        <v>157</v>
      </c>
      <c r="F88" s="6">
        <v>183.6</v>
      </c>
      <c r="G88" s="6">
        <f t="shared" si="11"/>
        <v>36.72</v>
      </c>
      <c r="H88" s="6">
        <f t="shared" si="9"/>
        <v>220.32</v>
      </c>
      <c r="I88" s="61"/>
    </row>
    <row r="89" spans="1:9" s="46" customFormat="1" ht="15">
      <c r="A89" s="68">
        <v>51</v>
      </c>
      <c r="B89" s="71" t="s">
        <v>587</v>
      </c>
      <c r="C89" s="72"/>
      <c r="D89" s="71" t="s">
        <v>588</v>
      </c>
      <c r="E89" s="69" t="s">
        <v>589</v>
      </c>
      <c r="F89" s="9">
        <v>342</v>
      </c>
      <c r="G89" s="113">
        <f t="shared" si="11"/>
        <v>68.400000000000006</v>
      </c>
      <c r="H89" s="9">
        <f t="shared" si="9"/>
        <v>410.4</v>
      </c>
      <c r="I89" s="25"/>
    </row>
    <row r="90" spans="1:9" ht="30">
      <c r="A90" s="32">
        <v>52</v>
      </c>
      <c r="B90" s="35" t="s">
        <v>590</v>
      </c>
      <c r="C90" s="29" t="s">
        <v>591</v>
      </c>
      <c r="D90" s="35" t="s">
        <v>594</v>
      </c>
      <c r="E90" s="29" t="s">
        <v>595</v>
      </c>
      <c r="F90" s="33">
        <v>239.4</v>
      </c>
      <c r="G90" s="113">
        <f t="shared" si="11"/>
        <v>47.88</v>
      </c>
      <c r="H90" s="33">
        <f t="shared" si="9"/>
        <v>287.28000000000003</v>
      </c>
      <c r="I90" s="25"/>
    </row>
    <row r="91" spans="1:9" s="46" customFormat="1" ht="30">
      <c r="A91" s="68">
        <v>53</v>
      </c>
      <c r="B91" s="71" t="s">
        <v>590</v>
      </c>
      <c r="C91" s="69" t="s">
        <v>591</v>
      </c>
      <c r="D91" s="71" t="s">
        <v>592</v>
      </c>
      <c r="E91" s="69" t="s">
        <v>593</v>
      </c>
      <c r="F91" s="9">
        <v>239.4</v>
      </c>
      <c r="G91" s="113">
        <f t="shared" si="11"/>
        <v>47.88</v>
      </c>
      <c r="H91" s="9">
        <f t="shared" si="9"/>
        <v>287.28000000000003</v>
      </c>
      <c r="I91" s="25"/>
    </row>
    <row r="92" spans="1:9" s="46" customFormat="1" ht="15">
      <c r="A92" s="130">
        <v>54</v>
      </c>
      <c r="B92" s="133" t="s">
        <v>324</v>
      </c>
      <c r="C92" s="131" t="s">
        <v>324</v>
      </c>
      <c r="D92" s="133" t="s">
        <v>746</v>
      </c>
      <c r="E92" s="131" t="s">
        <v>747</v>
      </c>
      <c r="F92" s="132"/>
      <c r="G92" s="129"/>
      <c r="H92" s="132"/>
      <c r="I92" s="25"/>
    </row>
    <row r="93" spans="1:9" ht="15">
      <c r="A93" s="32">
        <v>55</v>
      </c>
      <c r="B93" s="29" t="s">
        <v>158</v>
      </c>
      <c r="C93" s="29" t="s">
        <v>158</v>
      </c>
      <c r="D93" s="35" t="s">
        <v>744</v>
      </c>
      <c r="E93" s="29" t="s">
        <v>745</v>
      </c>
      <c r="F93" s="33" t="s">
        <v>572</v>
      </c>
      <c r="G93" s="103" t="s">
        <v>572</v>
      </c>
      <c r="H93" s="33" t="s">
        <v>572</v>
      </c>
      <c r="I93" s="25"/>
    </row>
    <row r="94" spans="1:9" s="46" customFormat="1" ht="30" customHeight="1">
      <c r="A94" s="68">
        <v>56</v>
      </c>
      <c r="B94" s="69" t="s">
        <v>159</v>
      </c>
      <c r="C94" s="69" t="s">
        <v>160</v>
      </c>
      <c r="D94" s="69" t="s">
        <v>485</v>
      </c>
      <c r="E94" s="69" t="s">
        <v>161</v>
      </c>
      <c r="F94" s="9">
        <v>256.5</v>
      </c>
      <c r="G94" s="118">
        <f>F94*0.2</f>
        <v>51.300000000000004</v>
      </c>
      <c r="H94" s="9">
        <f>F94+G94</f>
        <v>307.8</v>
      </c>
      <c r="I94" s="25"/>
    </row>
    <row r="95" spans="1:9" ht="15">
      <c r="A95" s="168">
        <v>57</v>
      </c>
      <c r="B95" s="175" t="s">
        <v>162</v>
      </c>
      <c r="C95" s="29" t="s">
        <v>163</v>
      </c>
      <c r="D95" s="29" t="s">
        <v>486</v>
      </c>
      <c r="E95" s="29" t="s">
        <v>164</v>
      </c>
      <c r="F95" s="194">
        <v>256.5</v>
      </c>
      <c r="G95" s="211">
        <f>(F55)*0.2</f>
        <v>47.88</v>
      </c>
      <c r="H95" s="194">
        <f>F95+G95</f>
        <v>304.38</v>
      </c>
      <c r="I95" s="25"/>
    </row>
    <row r="96" spans="1:9" ht="15">
      <c r="A96" s="168"/>
      <c r="B96" s="175"/>
      <c r="C96" s="29" t="s">
        <v>165</v>
      </c>
      <c r="D96" s="29" t="s">
        <v>486</v>
      </c>
      <c r="E96" s="29" t="s">
        <v>164</v>
      </c>
      <c r="F96" s="196"/>
      <c r="G96" s="213"/>
      <c r="H96" s="196"/>
      <c r="I96" s="25"/>
    </row>
    <row r="97" spans="1:9" ht="30">
      <c r="A97" s="168"/>
      <c r="B97" s="175"/>
      <c r="C97" s="35" t="s">
        <v>166</v>
      </c>
      <c r="D97" s="29" t="s">
        <v>419</v>
      </c>
      <c r="E97" s="35" t="s">
        <v>167</v>
      </c>
      <c r="F97" s="33" t="s">
        <v>572</v>
      </c>
      <c r="G97" s="103" t="s">
        <v>572</v>
      </c>
      <c r="H97" s="33" t="s">
        <v>572</v>
      </c>
      <c r="I97" s="25"/>
    </row>
    <row r="98" spans="1:9" ht="45">
      <c r="A98" s="168"/>
      <c r="B98" s="175"/>
      <c r="C98" s="35" t="s">
        <v>168</v>
      </c>
      <c r="D98" s="29" t="s">
        <v>475</v>
      </c>
      <c r="E98" s="29" t="s">
        <v>169</v>
      </c>
      <c r="F98" s="33" t="s">
        <v>572</v>
      </c>
      <c r="G98" s="103" t="s">
        <v>572</v>
      </c>
      <c r="H98" s="33" t="s">
        <v>572</v>
      </c>
      <c r="I98" s="25"/>
    </row>
    <row r="99" spans="1:9" ht="30">
      <c r="A99" s="32">
        <v>58</v>
      </c>
      <c r="B99" s="29" t="s">
        <v>170</v>
      </c>
      <c r="C99" s="35" t="s">
        <v>170</v>
      </c>
      <c r="D99" s="29" t="s">
        <v>487</v>
      </c>
      <c r="E99" s="29" t="s">
        <v>171</v>
      </c>
      <c r="F99" s="33">
        <v>256.5</v>
      </c>
      <c r="G99" s="34">
        <f t="shared" ref="G99:G104" si="12">(F99)*0.2</f>
        <v>51.300000000000004</v>
      </c>
      <c r="H99" s="33">
        <f t="shared" ref="H99:H104" si="13">F99+G99</f>
        <v>307.8</v>
      </c>
      <c r="I99" s="25"/>
    </row>
    <row r="100" spans="1:9" ht="30" customHeight="1">
      <c r="A100" s="32">
        <v>59</v>
      </c>
      <c r="B100" s="29" t="s">
        <v>172</v>
      </c>
      <c r="C100" s="29" t="s">
        <v>173</v>
      </c>
      <c r="D100" s="29" t="s">
        <v>488</v>
      </c>
      <c r="E100" s="29" t="s">
        <v>174</v>
      </c>
      <c r="F100" s="33">
        <v>1077.3</v>
      </c>
      <c r="G100" s="114">
        <f t="shared" si="12"/>
        <v>215.46</v>
      </c>
      <c r="H100" s="33">
        <f t="shared" si="13"/>
        <v>1292.76</v>
      </c>
      <c r="I100" s="25"/>
    </row>
    <row r="101" spans="1:9" s="46" customFormat="1" ht="30" customHeight="1">
      <c r="A101" s="68">
        <v>60</v>
      </c>
      <c r="B101" s="75" t="s">
        <v>175</v>
      </c>
      <c r="C101" s="75" t="s">
        <v>175</v>
      </c>
      <c r="D101" s="75" t="s">
        <v>430</v>
      </c>
      <c r="E101" s="75" t="s">
        <v>176</v>
      </c>
      <c r="F101" s="24">
        <v>467.1</v>
      </c>
      <c r="G101" s="23">
        <f t="shared" si="12"/>
        <v>93.420000000000016</v>
      </c>
      <c r="H101" s="24">
        <f t="shared" si="13"/>
        <v>560.52</v>
      </c>
      <c r="I101" s="26"/>
    </row>
    <row r="102" spans="1:9" ht="30" customHeight="1">
      <c r="A102" s="32">
        <v>60</v>
      </c>
      <c r="B102" s="29" t="s">
        <v>177</v>
      </c>
      <c r="C102" s="29" t="s">
        <v>177</v>
      </c>
      <c r="D102" s="29" t="s">
        <v>489</v>
      </c>
      <c r="E102" s="29" t="s">
        <v>178</v>
      </c>
      <c r="F102" s="33">
        <v>256.5</v>
      </c>
      <c r="G102" s="34">
        <f t="shared" si="12"/>
        <v>51.300000000000004</v>
      </c>
      <c r="H102" s="33">
        <f t="shared" si="13"/>
        <v>307.8</v>
      </c>
      <c r="I102" s="25"/>
    </row>
    <row r="103" spans="1:9" s="46" customFormat="1" ht="255">
      <c r="A103" s="68">
        <v>61</v>
      </c>
      <c r="B103" s="69" t="s">
        <v>179</v>
      </c>
      <c r="C103" s="71" t="s">
        <v>180</v>
      </c>
      <c r="D103" s="71" t="s">
        <v>490</v>
      </c>
      <c r="E103" s="71" t="s">
        <v>181</v>
      </c>
      <c r="F103" s="9">
        <v>256.5</v>
      </c>
      <c r="G103" s="14">
        <f t="shared" si="12"/>
        <v>51.300000000000004</v>
      </c>
      <c r="H103" s="9">
        <f t="shared" si="13"/>
        <v>307.8</v>
      </c>
      <c r="I103" s="25"/>
    </row>
    <row r="104" spans="1:9" ht="30">
      <c r="A104" s="168">
        <v>62</v>
      </c>
      <c r="B104" s="175" t="s">
        <v>182</v>
      </c>
      <c r="C104" s="175" t="s">
        <v>183</v>
      </c>
      <c r="D104" s="35" t="s">
        <v>491</v>
      </c>
      <c r="E104" s="191" t="s">
        <v>184</v>
      </c>
      <c r="F104" s="176">
        <v>329.4</v>
      </c>
      <c r="G104" s="211">
        <f t="shared" si="12"/>
        <v>65.88</v>
      </c>
      <c r="H104" s="194">
        <f t="shared" si="13"/>
        <v>395.28</v>
      </c>
      <c r="I104" s="25"/>
    </row>
    <row r="105" spans="1:9" ht="15">
      <c r="A105" s="168"/>
      <c r="B105" s="175"/>
      <c r="C105" s="175"/>
      <c r="D105" s="35" t="s">
        <v>492</v>
      </c>
      <c r="E105" s="193"/>
      <c r="F105" s="176"/>
      <c r="G105" s="213"/>
      <c r="H105" s="196"/>
      <c r="I105" s="25"/>
    </row>
    <row r="106" spans="1:9" s="46" customFormat="1" ht="30" customHeight="1">
      <c r="A106" s="68">
        <v>63</v>
      </c>
      <c r="B106" s="69" t="s">
        <v>185</v>
      </c>
      <c r="C106" s="69" t="s">
        <v>185</v>
      </c>
      <c r="D106" s="69" t="s">
        <v>486</v>
      </c>
      <c r="E106" s="69" t="s">
        <v>186</v>
      </c>
      <c r="F106" s="9">
        <v>426.6</v>
      </c>
      <c r="G106" s="14">
        <f>(F106)*0.2</f>
        <v>85.320000000000007</v>
      </c>
      <c r="H106" s="9">
        <f>F106+G106</f>
        <v>511.92</v>
      </c>
      <c r="I106" s="25"/>
    </row>
    <row r="107" spans="1:9" ht="45">
      <c r="A107" s="32">
        <v>64</v>
      </c>
      <c r="B107" s="29" t="s">
        <v>187</v>
      </c>
      <c r="C107" s="35" t="s">
        <v>188</v>
      </c>
      <c r="D107" s="29" t="s">
        <v>493</v>
      </c>
      <c r="E107" s="29" t="s">
        <v>189</v>
      </c>
      <c r="F107" s="33" t="s">
        <v>572</v>
      </c>
      <c r="G107" s="103" t="s">
        <v>572</v>
      </c>
      <c r="H107" s="33" t="s">
        <v>572</v>
      </c>
      <c r="I107" s="25"/>
    </row>
    <row r="108" spans="1:9" s="46" customFormat="1" ht="60">
      <c r="A108" s="68">
        <v>65</v>
      </c>
      <c r="B108" s="71" t="s">
        <v>190</v>
      </c>
      <c r="C108" s="69" t="s">
        <v>191</v>
      </c>
      <c r="D108" s="69" t="s">
        <v>494</v>
      </c>
      <c r="E108" s="69" t="s">
        <v>192</v>
      </c>
      <c r="F108" s="9">
        <v>256.5</v>
      </c>
      <c r="G108" s="14">
        <f>(F108)*0.2</f>
        <v>51.300000000000004</v>
      </c>
      <c r="H108" s="9">
        <f>F108+G108</f>
        <v>307.8</v>
      </c>
      <c r="I108" s="25"/>
    </row>
    <row r="109" spans="1:9" ht="15">
      <c r="A109" s="168">
        <v>66</v>
      </c>
      <c r="B109" s="180" t="s">
        <v>193</v>
      </c>
      <c r="C109" s="180" t="s">
        <v>193</v>
      </c>
      <c r="D109" s="29" t="s">
        <v>495</v>
      </c>
      <c r="E109" s="175" t="s">
        <v>194</v>
      </c>
      <c r="F109" s="176">
        <v>467.1</v>
      </c>
      <c r="G109" s="179">
        <f>(F109)*0.2</f>
        <v>93.420000000000016</v>
      </c>
      <c r="H109" s="176">
        <f>F109+G109</f>
        <v>560.52</v>
      </c>
      <c r="I109" s="25"/>
    </row>
    <row r="110" spans="1:9" ht="15">
      <c r="A110" s="168"/>
      <c r="B110" s="180"/>
      <c r="C110" s="180"/>
      <c r="D110" s="29" t="s">
        <v>496</v>
      </c>
      <c r="E110" s="175"/>
      <c r="F110" s="176"/>
      <c r="G110" s="179"/>
      <c r="H110" s="176"/>
      <c r="I110" s="25"/>
    </row>
    <row r="111" spans="1:9" ht="15">
      <c r="A111" s="168"/>
      <c r="B111" s="180"/>
      <c r="C111" s="180"/>
      <c r="D111" s="29" t="s">
        <v>497</v>
      </c>
      <c r="E111" s="175"/>
      <c r="F111" s="176"/>
      <c r="G111" s="179"/>
      <c r="H111" s="176"/>
      <c r="I111" s="25"/>
    </row>
    <row r="112" spans="1:9" s="46" customFormat="1" ht="30" customHeight="1">
      <c r="A112" s="177">
        <v>67</v>
      </c>
      <c r="B112" s="178" t="s">
        <v>195</v>
      </c>
      <c r="C112" s="75" t="s">
        <v>196</v>
      </c>
      <c r="D112" s="75" t="s">
        <v>430</v>
      </c>
      <c r="E112" s="75" t="s">
        <v>197</v>
      </c>
      <c r="F112" s="24">
        <v>737.1</v>
      </c>
      <c r="G112" s="24">
        <f>(F112)*0.2</f>
        <v>147.42000000000002</v>
      </c>
      <c r="H112" s="76">
        <f>G112+F112</f>
        <v>884.52</v>
      </c>
      <c r="I112" s="62"/>
    </row>
    <row r="113" spans="1:9" s="46" customFormat="1" ht="30" customHeight="1">
      <c r="A113" s="177"/>
      <c r="B113" s="178"/>
      <c r="C113" s="69" t="s">
        <v>198</v>
      </c>
      <c r="D113" s="69" t="s">
        <v>498</v>
      </c>
      <c r="E113" s="69" t="s">
        <v>199</v>
      </c>
      <c r="F113" s="9">
        <v>375.3</v>
      </c>
      <c r="G113" s="14">
        <f>(F113)*0.2</f>
        <v>75.06</v>
      </c>
      <c r="H113" s="77">
        <f>F113+G113</f>
        <v>450.36</v>
      </c>
      <c r="I113" s="63"/>
    </row>
    <row r="114" spans="1:9" ht="30">
      <c r="A114" s="32">
        <v>68</v>
      </c>
      <c r="B114" s="29" t="s">
        <v>200</v>
      </c>
      <c r="C114" s="35" t="s">
        <v>696</v>
      </c>
      <c r="D114" s="29" t="s">
        <v>419</v>
      </c>
      <c r="E114" s="35" t="s">
        <v>201</v>
      </c>
      <c r="F114" s="33" t="s">
        <v>572</v>
      </c>
      <c r="G114" s="103" t="s">
        <v>572</v>
      </c>
      <c r="H114" s="15" t="s">
        <v>572</v>
      </c>
      <c r="I114" s="63"/>
    </row>
    <row r="115" spans="1:9" s="46" customFormat="1" ht="30" customHeight="1">
      <c r="A115" s="68">
        <v>69</v>
      </c>
      <c r="B115" s="69" t="s">
        <v>202</v>
      </c>
      <c r="C115" s="69" t="s">
        <v>202</v>
      </c>
      <c r="D115" s="69" t="s">
        <v>494</v>
      </c>
      <c r="E115" s="69" t="s">
        <v>203</v>
      </c>
      <c r="F115" s="9">
        <v>305.10000000000002</v>
      </c>
      <c r="G115" s="14">
        <f>(F115)*0.2</f>
        <v>61.02000000000001</v>
      </c>
      <c r="H115" s="77">
        <f>F115+G115</f>
        <v>366.12</v>
      </c>
      <c r="I115" s="63"/>
    </row>
    <row r="116" spans="1:9" ht="30">
      <c r="A116" s="32">
        <v>70</v>
      </c>
      <c r="B116" s="35" t="s">
        <v>204</v>
      </c>
      <c r="C116" s="29" t="s">
        <v>205</v>
      </c>
      <c r="D116" s="29" t="s">
        <v>493</v>
      </c>
      <c r="E116" s="29" t="s">
        <v>189</v>
      </c>
      <c r="F116" s="33">
        <v>300.60000000000002</v>
      </c>
      <c r="G116" s="34">
        <f>(F116)*0.2</f>
        <v>60.120000000000005</v>
      </c>
      <c r="H116" s="15">
        <f>F116+G116</f>
        <v>360.72</v>
      </c>
      <c r="I116" s="63"/>
    </row>
    <row r="117" spans="1:9" s="46" customFormat="1" ht="30" customHeight="1">
      <c r="A117" s="68">
        <v>71</v>
      </c>
      <c r="B117" s="69" t="s">
        <v>206</v>
      </c>
      <c r="C117" s="69" t="s">
        <v>206</v>
      </c>
      <c r="D117" s="69" t="s">
        <v>421</v>
      </c>
      <c r="E117" s="69" t="s">
        <v>207</v>
      </c>
      <c r="F117" s="9">
        <v>329.4</v>
      </c>
      <c r="G117" s="14">
        <f>(F117)*0.2</f>
        <v>65.88</v>
      </c>
      <c r="H117" s="77">
        <f>F117+G117</f>
        <v>395.28</v>
      </c>
      <c r="I117" s="63"/>
    </row>
    <row r="118" spans="1:9" ht="15">
      <c r="A118" s="168">
        <v>72</v>
      </c>
      <c r="B118" s="175" t="s">
        <v>208</v>
      </c>
      <c r="C118" s="175" t="s">
        <v>208</v>
      </c>
      <c r="D118" s="29" t="s">
        <v>499</v>
      </c>
      <c r="E118" s="29" t="s">
        <v>209</v>
      </c>
      <c r="F118" s="176">
        <v>375.3</v>
      </c>
      <c r="G118" s="179">
        <f>(F118)*0.2</f>
        <v>75.06</v>
      </c>
      <c r="H118" s="176">
        <f>F118+G118</f>
        <v>450.36</v>
      </c>
      <c r="I118" s="25"/>
    </row>
    <row r="119" spans="1:9" ht="15">
      <c r="A119" s="168"/>
      <c r="B119" s="175"/>
      <c r="C119" s="175"/>
      <c r="D119" s="29" t="s">
        <v>500</v>
      </c>
      <c r="E119" s="29" t="s">
        <v>210</v>
      </c>
      <c r="F119" s="176"/>
      <c r="G119" s="179"/>
      <c r="H119" s="176"/>
      <c r="I119" s="25"/>
    </row>
    <row r="120" spans="1:9" s="46" customFormat="1" ht="30">
      <c r="A120" s="68">
        <v>73</v>
      </c>
      <c r="B120" s="69" t="s">
        <v>211</v>
      </c>
      <c r="C120" s="69" t="s">
        <v>211</v>
      </c>
      <c r="D120" s="71" t="s">
        <v>699</v>
      </c>
      <c r="E120" s="69" t="s">
        <v>212</v>
      </c>
      <c r="F120" s="9">
        <v>429.3</v>
      </c>
      <c r="G120" s="14">
        <f t="shared" ref="G120:G128" si="14">(F120)*0.2</f>
        <v>85.860000000000014</v>
      </c>
      <c r="H120" s="9">
        <f t="shared" ref="H120:H128" si="15">F120+G120</f>
        <v>515.16000000000008</v>
      </c>
      <c r="I120" s="25"/>
    </row>
    <row r="121" spans="1:9" ht="30" customHeight="1">
      <c r="A121" s="32">
        <v>74</v>
      </c>
      <c r="B121" s="29" t="s">
        <v>213</v>
      </c>
      <c r="C121" s="29" t="s">
        <v>213</v>
      </c>
      <c r="D121" s="29" t="s">
        <v>502</v>
      </c>
      <c r="E121" s="29" t="s">
        <v>214</v>
      </c>
      <c r="F121" s="33">
        <v>302.39999999999998</v>
      </c>
      <c r="G121" s="12">
        <f t="shared" si="14"/>
        <v>60.48</v>
      </c>
      <c r="H121" s="33">
        <f t="shared" si="15"/>
        <v>362.88</v>
      </c>
      <c r="I121" s="25"/>
    </row>
    <row r="122" spans="1:9" s="46" customFormat="1" ht="30" customHeight="1">
      <c r="A122" s="68">
        <v>75</v>
      </c>
      <c r="B122" s="69" t="s">
        <v>215</v>
      </c>
      <c r="C122" s="69" t="s">
        <v>216</v>
      </c>
      <c r="D122" s="69" t="s">
        <v>503</v>
      </c>
      <c r="E122" s="69" t="s">
        <v>217</v>
      </c>
      <c r="F122" s="9">
        <v>777.6</v>
      </c>
      <c r="G122" s="14">
        <f t="shared" si="14"/>
        <v>155.52000000000001</v>
      </c>
      <c r="H122" s="9">
        <f t="shared" si="15"/>
        <v>933.12</v>
      </c>
      <c r="I122" s="25"/>
    </row>
    <row r="123" spans="1:9" ht="45">
      <c r="A123" s="32">
        <v>76</v>
      </c>
      <c r="B123" s="21" t="s">
        <v>218</v>
      </c>
      <c r="C123" s="22" t="s">
        <v>695</v>
      </c>
      <c r="D123" s="21" t="s">
        <v>430</v>
      </c>
      <c r="E123" s="21" t="s">
        <v>219</v>
      </c>
      <c r="F123" s="23">
        <v>1107</v>
      </c>
      <c r="G123" s="23">
        <f t="shared" si="14"/>
        <v>221.4</v>
      </c>
      <c r="H123" s="23">
        <f t="shared" si="15"/>
        <v>1328.4</v>
      </c>
      <c r="I123" s="26"/>
    </row>
    <row r="124" spans="1:9" s="46" customFormat="1" ht="30">
      <c r="A124" s="68">
        <v>77</v>
      </c>
      <c r="B124" s="69" t="s">
        <v>218</v>
      </c>
      <c r="C124" s="71" t="s">
        <v>220</v>
      </c>
      <c r="D124" s="71" t="s">
        <v>504</v>
      </c>
      <c r="E124" s="71" t="s">
        <v>221</v>
      </c>
      <c r="F124" s="9">
        <v>467.1</v>
      </c>
      <c r="G124" s="14">
        <f t="shared" si="14"/>
        <v>93.420000000000016</v>
      </c>
      <c r="H124" s="9">
        <f t="shared" si="15"/>
        <v>560.52</v>
      </c>
      <c r="I124" s="25"/>
    </row>
    <row r="125" spans="1:9" ht="45">
      <c r="A125" s="32">
        <v>78</v>
      </c>
      <c r="B125" s="29" t="s">
        <v>218</v>
      </c>
      <c r="C125" s="35" t="s">
        <v>222</v>
      </c>
      <c r="D125" s="35" t="s">
        <v>505</v>
      </c>
      <c r="E125" s="35" t="s">
        <v>223</v>
      </c>
      <c r="F125" s="33">
        <v>706.5</v>
      </c>
      <c r="G125" s="34">
        <f t="shared" si="14"/>
        <v>141.30000000000001</v>
      </c>
      <c r="H125" s="33">
        <f t="shared" si="15"/>
        <v>847.8</v>
      </c>
      <c r="I125" s="25"/>
    </row>
    <row r="126" spans="1:9" s="46" customFormat="1" ht="45">
      <c r="A126" s="68">
        <v>79</v>
      </c>
      <c r="B126" s="69" t="s">
        <v>218</v>
      </c>
      <c r="C126" s="69" t="s">
        <v>224</v>
      </c>
      <c r="D126" s="71" t="s">
        <v>506</v>
      </c>
      <c r="E126" s="71" t="s">
        <v>225</v>
      </c>
      <c r="F126" s="9">
        <v>429.3</v>
      </c>
      <c r="G126" s="14">
        <f t="shared" si="14"/>
        <v>85.860000000000014</v>
      </c>
      <c r="H126" s="9">
        <f t="shared" si="15"/>
        <v>515.16000000000008</v>
      </c>
      <c r="I126" s="25"/>
    </row>
    <row r="127" spans="1:9" ht="30" customHeight="1">
      <c r="A127" s="32">
        <v>80</v>
      </c>
      <c r="B127" s="29" t="s">
        <v>218</v>
      </c>
      <c r="C127" s="35" t="s">
        <v>226</v>
      </c>
      <c r="D127" s="29" t="s">
        <v>507</v>
      </c>
      <c r="E127" s="29" t="s">
        <v>227</v>
      </c>
      <c r="F127" s="33">
        <v>668.7</v>
      </c>
      <c r="G127" s="34">
        <f t="shared" si="14"/>
        <v>133.74</v>
      </c>
      <c r="H127" s="33">
        <f t="shared" si="15"/>
        <v>802.44</v>
      </c>
      <c r="I127" s="25"/>
    </row>
    <row r="128" spans="1:9" s="46" customFormat="1" ht="30" customHeight="1">
      <c r="A128" s="68">
        <v>81</v>
      </c>
      <c r="B128" s="69" t="s">
        <v>218</v>
      </c>
      <c r="C128" s="69" t="s">
        <v>228</v>
      </c>
      <c r="D128" s="69" t="s">
        <v>419</v>
      </c>
      <c r="E128" s="71" t="s">
        <v>167</v>
      </c>
      <c r="F128" s="9">
        <v>896.4</v>
      </c>
      <c r="G128" s="14">
        <f t="shared" si="14"/>
        <v>179.28</v>
      </c>
      <c r="H128" s="9">
        <f t="shared" si="15"/>
        <v>1075.68</v>
      </c>
      <c r="I128" s="25"/>
    </row>
    <row r="129" spans="1:9" ht="30">
      <c r="A129" s="32">
        <v>82</v>
      </c>
      <c r="B129" s="29" t="s">
        <v>229</v>
      </c>
      <c r="C129" s="35" t="s">
        <v>697</v>
      </c>
      <c r="D129" s="29" t="s">
        <v>419</v>
      </c>
      <c r="E129" s="29" t="s">
        <v>698</v>
      </c>
      <c r="F129" s="33" t="s">
        <v>572</v>
      </c>
      <c r="G129" s="103" t="s">
        <v>572</v>
      </c>
      <c r="H129" s="33" t="s">
        <v>572</v>
      </c>
      <c r="I129" s="25"/>
    </row>
    <row r="130" spans="1:9" s="46" customFormat="1" ht="45">
      <c r="A130" s="177">
        <v>83</v>
      </c>
      <c r="B130" s="178" t="s">
        <v>15</v>
      </c>
      <c r="C130" s="71" t="s">
        <v>230</v>
      </c>
      <c r="D130" s="69" t="s">
        <v>508</v>
      </c>
      <c r="E130" s="69" t="s">
        <v>231</v>
      </c>
      <c r="F130" s="197">
        <v>777.6</v>
      </c>
      <c r="G130" s="159">
        <f>(F130)*0.2</f>
        <v>155.52000000000001</v>
      </c>
      <c r="H130" s="184">
        <f>F130+G130</f>
        <v>933.12</v>
      </c>
      <c r="I130" s="25"/>
    </row>
    <row r="131" spans="1:9" s="46" customFormat="1" ht="45">
      <c r="A131" s="177"/>
      <c r="B131" s="178"/>
      <c r="C131" s="71" t="s">
        <v>232</v>
      </c>
      <c r="D131" s="69" t="s">
        <v>425</v>
      </c>
      <c r="E131" s="71" t="s">
        <v>233</v>
      </c>
      <c r="F131" s="199"/>
      <c r="G131" s="159"/>
      <c r="H131" s="184"/>
      <c r="I131" s="25"/>
    </row>
    <row r="132" spans="1:9" ht="30" customHeight="1">
      <c r="A132" s="168">
        <v>84</v>
      </c>
      <c r="B132" s="175" t="s">
        <v>234</v>
      </c>
      <c r="C132" s="29" t="s">
        <v>235</v>
      </c>
      <c r="D132" s="29" t="s">
        <v>459</v>
      </c>
      <c r="E132" s="29" t="s">
        <v>189</v>
      </c>
      <c r="F132" s="33">
        <v>305.10000000000002</v>
      </c>
      <c r="G132" s="34">
        <f t="shared" ref="G132:G139" si="16">(F132)*0.2</f>
        <v>61.02000000000001</v>
      </c>
      <c r="H132" s="33">
        <f t="shared" ref="H132:H146" si="17">F132+G132</f>
        <v>366.12</v>
      </c>
      <c r="I132" s="25"/>
    </row>
    <row r="133" spans="1:9" ht="90">
      <c r="A133" s="168"/>
      <c r="B133" s="175"/>
      <c r="C133" s="29" t="s">
        <v>236</v>
      </c>
      <c r="D133" s="35" t="s">
        <v>509</v>
      </c>
      <c r="E133" s="35" t="s">
        <v>237</v>
      </c>
      <c r="F133" s="33">
        <v>305.10000000000002</v>
      </c>
      <c r="G133" s="34">
        <f t="shared" si="16"/>
        <v>61.02000000000001</v>
      </c>
      <c r="H133" s="33">
        <f t="shared" si="17"/>
        <v>366.12</v>
      </c>
      <c r="I133" s="25"/>
    </row>
    <row r="134" spans="1:9" ht="30">
      <c r="A134" s="168"/>
      <c r="B134" s="175"/>
      <c r="C134" s="35" t="s">
        <v>238</v>
      </c>
      <c r="D134" s="35" t="s">
        <v>510</v>
      </c>
      <c r="E134" s="35" t="s">
        <v>239</v>
      </c>
      <c r="F134" s="33">
        <v>544.5</v>
      </c>
      <c r="G134" s="34">
        <f t="shared" si="16"/>
        <v>108.9</v>
      </c>
      <c r="H134" s="33">
        <f t="shared" si="17"/>
        <v>653.4</v>
      </c>
      <c r="I134" s="25"/>
    </row>
    <row r="135" spans="1:9" ht="30" customHeight="1">
      <c r="A135" s="168"/>
      <c r="B135" s="175"/>
      <c r="C135" s="29" t="s">
        <v>234</v>
      </c>
      <c r="D135" s="29" t="s">
        <v>486</v>
      </c>
      <c r="E135" s="29" t="s">
        <v>240</v>
      </c>
      <c r="F135" s="33">
        <v>305.10000000000002</v>
      </c>
      <c r="G135" s="34">
        <f t="shared" si="16"/>
        <v>61.02000000000001</v>
      </c>
      <c r="H135" s="33">
        <f t="shared" si="17"/>
        <v>366.12</v>
      </c>
      <c r="I135" s="25"/>
    </row>
    <row r="136" spans="1:9" s="46" customFormat="1" ht="30">
      <c r="A136" s="163">
        <v>85</v>
      </c>
      <c r="B136" s="160" t="s">
        <v>241</v>
      </c>
      <c r="C136" s="86" t="s">
        <v>242</v>
      </c>
      <c r="D136" s="75" t="s">
        <v>475</v>
      </c>
      <c r="E136" s="75" t="s">
        <v>243</v>
      </c>
      <c r="F136" s="24">
        <v>932.4</v>
      </c>
      <c r="G136" s="24">
        <f t="shared" si="16"/>
        <v>186.48000000000002</v>
      </c>
      <c r="H136" s="24">
        <f t="shared" si="17"/>
        <v>1118.8800000000001</v>
      </c>
      <c r="I136" s="26"/>
    </row>
    <row r="137" spans="1:9" s="46" customFormat="1" ht="60">
      <c r="A137" s="164"/>
      <c r="B137" s="161"/>
      <c r="C137" s="71" t="s">
        <v>244</v>
      </c>
      <c r="D137" s="71" t="s">
        <v>511</v>
      </c>
      <c r="E137" s="71" t="s">
        <v>245</v>
      </c>
      <c r="F137" s="9">
        <v>932.4</v>
      </c>
      <c r="G137" s="14">
        <f t="shared" si="16"/>
        <v>186.48000000000002</v>
      </c>
      <c r="H137" s="9">
        <f t="shared" si="17"/>
        <v>1118.8800000000001</v>
      </c>
      <c r="I137" s="25"/>
    </row>
    <row r="138" spans="1:9" s="46" customFormat="1" ht="30" customHeight="1">
      <c r="A138" s="164"/>
      <c r="B138" s="161"/>
      <c r="C138" s="166" t="s">
        <v>246</v>
      </c>
      <c r="D138" s="71" t="s">
        <v>512</v>
      </c>
      <c r="E138" s="71" t="s">
        <v>247</v>
      </c>
      <c r="F138" s="9">
        <v>693</v>
      </c>
      <c r="G138" s="14">
        <f t="shared" si="16"/>
        <v>138.6</v>
      </c>
      <c r="H138" s="9">
        <f t="shared" si="17"/>
        <v>831.6</v>
      </c>
      <c r="I138" s="25"/>
    </row>
    <row r="139" spans="1:9" s="46" customFormat="1" ht="60" customHeight="1">
      <c r="A139" s="164"/>
      <c r="B139" s="161"/>
      <c r="C139" s="167"/>
      <c r="D139" s="71" t="s">
        <v>513</v>
      </c>
      <c r="E139" s="71" t="s">
        <v>248</v>
      </c>
      <c r="F139" s="9">
        <v>693</v>
      </c>
      <c r="G139" s="14">
        <f t="shared" si="16"/>
        <v>138.6</v>
      </c>
      <c r="H139" s="9">
        <f t="shared" si="17"/>
        <v>831.6</v>
      </c>
      <c r="I139" s="25"/>
    </row>
    <row r="140" spans="1:9" s="46" customFormat="1" ht="30">
      <c r="A140" s="164"/>
      <c r="B140" s="161"/>
      <c r="C140" s="71" t="s">
        <v>249</v>
      </c>
      <c r="D140" s="71" t="s">
        <v>501</v>
      </c>
      <c r="E140" s="69" t="s">
        <v>250</v>
      </c>
      <c r="F140" s="9">
        <v>467.1</v>
      </c>
      <c r="G140" s="112">
        <f t="shared" ref="G140:G146" si="18">(F140)*0.2</f>
        <v>93.420000000000016</v>
      </c>
      <c r="H140" s="9">
        <f t="shared" si="17"/>
        <v>560.52</v>
      </c>
      <c r="I140" s="25"/>
    </row>
    <row r="141" spans="1:9" s="46" customFormat="1" ht="30" customHeight="1">
      <c r="A141" s="164"/>
      <c r="B141" s="161"/>
      <c r="C141" s="69" t="s">
        <v>251</v>
      </c>
      <c r="D141" s="69" t="s">
        <v>493</v>
      </c>
      <c r="E141" s="69" t="s">
        <v>189</v>
      </c>
      <c r="F141" s="9">
        <v>493.2</v>
      </c>
      <c r="G141" s="112">
        <f t="shared" si="18"/>
        <v>98.64</v>
      </c>
      <c r="H141" s="9">
        <f t="shared" si="17"/>
        <v>591.84</v>
      </c>
      <c r="I141" s="25"/>
    </row>
    <row r="142" spans="1:9" s="46" customFormat="1" ht="45">
      <c r="A142" s="164"/>
      <c r="B142" s="161"/>
      <c r="C142" s="86" t="s">
        <v>252</v>
      </c>
      <c r="D142" s="75" t="s">
        <v>475</v>
      </c>
      <c r="E142" s="75" t="s">
        <v>253</v>
      </c>
      <c r="F142" s="24">
        <v>1225.8</v>
      </c>
      <c r="G142" s="24">
        <f t="shared" si="18"/>
        <v>245.16</v>
      </c>
      <c r="H142" s="24">
        <f t="shared" si="17"/>
        <v>1470.96</v>
      </c>
      <c r="I142" s="26"/>
    </row>
    <row r="143" spans="1:9" s="46" customFormat="1" ht="75">
      <c r="A143" s="164"/>
      <c r="B143" s="161"/>
      <c r="C143" s="69" t="s">
        <v>254</v>
      </c>
      <c r="D143" s="71" t="s">
        <v>514</v>
      </c>
      <c r="E143" s="71" t="s">
        <v>255</v>
      </c>
      <c r="F143" s="9">
        <v>493.2</v>
      </c>
      <c r="G143" s="112">
        <f t="shared" si="18"/>
        <v>98.64</v>
      </c>
      <c r="H143" s="9">
        <f t="shared" si="17"/>
        <v>591.84</v>
      </c>
      <c r="I143" s="25"/>
    </row>
    <row r="144" spans="1:9" s="46" customFormat="1" ht="60">
      <c r="A144" s="164"/>
      <c r="B144" s="161"/>
      <c r="C144" s="69" t="s">
        <v>256</v>
      </c>
      <c r="D144" s="71" t="s">
        <v>515</v>
      </c>
      <c r="E144" s="71" t="s">
        <v>257</v>
      </c>
      <c r="F144" s="9">
        <v>732.6</v>
      </c>
      <c r="G144" s="112">
        <f t="shared" si="18"/>
        <v>146.52000000000001</v>
      </c>
      <c r="H144" s="9">
        <f t="shared" si="17"/>
        <v>879.12</v>
      </c>
      <c r="I144" s="25"/>
    </row>
    <row r="145" spans="1:9" s="46" customFormat="1" ht="30" customHeight="1">
      <c r="A145" s="164"/>
      <c r="B145" s="161"/>
      <c r="C145" s="86" t="s">
        <v>258</v>
      </c>
      <c r="D145" s="75" t="s">
        <v>475</v>
      </c>
      <c r="E145" s="75" t="s">
        <v>259</v>
      </c>
      <c r="F145" s="24">
        <v>732.6</v>
      </c>
      <c r="G145" s="24">
        <f t="shared" si="18"/>
        <v>146.52000000000001</v>
      </c>
      <c r="H145" s="24">
        <f t="shared" si="17"/>
        <v>879.12</v>
      </c>
      <c r="I145" s="26"/>
    </row>
    <row r="146" spans="1:9" s="46" customFormat="1" ht="15">
      <c r="A146" s="165"/>
      <c r="B146" s="162"/>
      <c r="C146" s="86" t="s">
        <v>258</v>
      </c>
      <c r="D146" s="86" t="s">
        <v>476</v>
      </c>
      <c r="E146" s="75" t="s">
        <v>260</v>
      </c>
      <c r="F146" s="24">
        <v>732.6</v>
      </c>
      <c r="G146" s="24">
        <f t="shared" si="18"/>
        <v>146.52000000000001</v>
      </c>
      <c r="H146" s="24">
        <f t="shared" si="17"/>
        <v>879.12</v>
      </c>
      <c r="I146" s="26"/>
    </row>
    <row r="147" spans="1:9" ht="30">
      <c r="A147" s="32">
        <v>86</v>
      </c>
      <c r="B147" s="29" t="s">
        <v>261</v>
      </c>
      <c r="C147" s="35" t="s">
        <v>262</v>
      </c>
      <c r="D147" s="29" t="s">
        <v>516</v>
      </c>
      <c r="E147" s="29" t="s">
        <v>263</v>
      </c>
      <c r="F147" s="33" t="s">
        <v>572</v>
      </c>
      <c r="G147" s="103" t="s">
        <v>572</v>
      </c>
      <c r="H147" s="33" t="s">
        <v>572</v>
      </c>
      <c r="I147" s="25"/>
    </row>
    <row r="148" spans="1:9" s="46" customFormat="1" ht="30">
      <c r="A148" s="68">
        <v>87</v>
      </c>
      <c r="B148" s="69" t="s">
        <v>264</v>
      </c>
      <c r="C148" s="71" t="s">
        <v>264</v>
      </c>
      <c r="D148" s="71" t="s">
        <v>517</v>
      </c>
      <c r="E148" s="69" t="s">
        <v>214</v>
      </c>
      <c r="F148" s="9">
        <v>302.39999999999998</v>
      </c>
      <c r="G148" s="14">
        <f>(F148)*0.2</f>
        <v>60.48</v>
      </c>
      <c r="H148" s="9">
        <f>F148+G148</f>
        <v>362.88</v>
      </c>
      <c r="I148" s="25"/>
    </row>
    <row r="149" spans="1:9" ht="70.5" customHeight="1">
      <c r="A149" s="168">
        <v>88</v>
      </c>
      <c r="B149" s="175" t="s">
        <v>265</v>
      </c>
      <c r="C149" s="29" t="s">
        <v>265</v>
      </c>
      <c r="D149" s="35" t="s">
        <v>700</v>
      </c>
      <c r="E149" s="29" t="s">
        <v>266</v>
      </c>
      <c r="F149" s="33">
        <v>329.4</v>
      </c>
      <c r="G149" s="34">
        <f>(F149)*0.2</f>
        <v>65.88</v>
      </c>
      <c r="H149" s="33">
        <f>F149+G149</f>
        <v>395.28</v>
      </c>
      <c r="I149" s="25"/>
    </row>
    <row r="150" spans="1:9" ht="30" customHeight="1">
      <c r="A150" s="168"/>
      <c r="B150" s="175"/>
      <c r="C150" s="29" t="s">
        <v>265</v>
      </c>
      <c r="D150" s="29" t="s">
        <v>519</v>
      </c>
      <c r="E150" s="29" t="s">
        <v>266</v>
      </c>
      <c r="F150" s="33">
        <v>704.7</v>
      </c>
      <c r="G150" s="34">
        <f>(F150)*0.2</f>
        <v>140.94000000000003</v>
      </c>
      <c r="H150" s="33">
        <f>F150+G150</f>
        <v>845.6400000000001</v>
      </c>
      <c r="I150" s="25"/>
    </row>
    <row r="151" spans="1:9" s="46" customFormat="1" ht="30" customHeight="1">
      <c r="A151" s="68">
        <v>89</v>
      </c>
      <c r="B151" s="69" t="s">
        <v>267</v>
      </c>
      <c r="C151" s="69" t="s">
        <v>267</v>
      </c>
      <c r="D151" s="69" t="s">
        <v>520</v>
      </c>
      <c r="E151" s="69" t="s">
        <v>268</v>
      </c>
      <c r="F151" s="9">
        <v>696.6</v>
      </c>
      <c r="G151" s="14">
        <f>(F151)*0.2</f>
        <v>139.32000000000002</v>
      </c>
      <c r="H151" s="9">
        <f>F151+G151</f>
        <v>835.92000000000007</v>
      </c>
      <c r="I151" s="25"/>
    </row>
    <row r="152" spans="1:9" ht="15">
      <c r="A152" s="191">
        <v>90</v>
      </c>
      <c r="B152" s="172" t="s">
        <v>269</v>
      </c>
      <c r="C152" s="134" t="s">
        <v>270</v>
      </c>
      <c r="D152" s="134" t="s">
        <v>493</v>
      </c>
      <c r="E152" s="136" t="s">
        <v>759</v>
      </c>
      <c r="F152" s="194">
        <v>500</v>
      </c>
      <c r="G152" s="205">
        <f>(F152)*0.2</f>
        <v>100</v>
      </c>
      <c r="H152" s="194">
        <f>F152+G152</f>
        <v>600</v>
      </c>
      <c r="I152" s="25"/>
    </row>
    <row r="153" spans="1:9" ht="15">
      <c r="A153" s="192"/>
      <c r="B153" s="173"/>
      <c r="C153" s="203"/>
      <c r="D153" s="134" t="s">
        <v>521</v>
      </c>
      <c r="E153" s="134" t="s">
        <v>199</v>
      </c>
      <c r="F153" s="195"/>
      <c r="G153" s="206"/>
      <c r="H153" s="195"/>
      <c r="I153" s="25"/>
    </row>
    <row r="154" spans="1:9" ht="15">
      <c r="A154" s="192"/>
      <c r="B154" s="173"/>
      <c r="C154" s="203"/>
      <c r="D154" s="134" t="s">
        <v>522</v>
      </c>
      <c r="E154" s="134" t="s">
        <v>271</v>
      </c>
      <c r="F154" s="195"/>
      <c r="G154" s="206"/>
      <c r="H154" s="195"/>
      <c r="I154" s="25"/>
    </row>
    <row r="155" spans="1:9" ht="15">
      <c r="A155" s="192"/>
      <c r="B155" s="173"/>
      <c r="C155" s="203"/>
      <c r="D155" s="134" t="s">
        <v>467</v>
      </c>
      <c r="E155" s="134" t="s">
        <v>271</v>
      </c>
      <c r="F155" s="195"/>
      <c r="G155" s="206"/>
      <c r="H155" s="195"/>
      <c r="I155" s="25"/>
    </row>
    <row r="156" spans="1:9" ht="15" customHeight="1">
      <c r="A156" s="192"/>
      <c r="B156" s="173"/>
      <c r="C156" s="203"/>
      <c r="D156" s="134" t="s">
        <v>523</v>
      </c>
      <c r="E156" s="134" t="s">
        <v>271</v>
      </c>
      <c r="F156" s="195"/>
      <c r="G156" s="206"/>
      <c r="H156" s="195"/>
      <c r="I156" s="25"/>
    </row>
    <row r="157" spans="1:9" ht="15">
      <c r="A157" s="192"/>
      <c r="B157" s="173"/>
      <c r="C157" s="203"/>
      <c r="D157" s="134" t="s">
        <v>524</v>
      </c>
      <c r="E157" s="134" t="s">
        <v>273</v>
      </c>
      <c r="F157" s="195"/>
      <c r="G157" s="206"/>
      <c r="H157" s="195"/>
      <c r="I157" s="25"/>
    </row>
    <row r="158" spans="1:9" ht="15">
      <c r="A158" s="192"/>
      <c r="B158" s="173"/>
      <c r="C158" s="203"/>
      <c r="D158" s="134" t="s">
        <v>498</v>
      </c>
      <c r="E158" s="134" t="s">
        <v>199</v>
      </c>
      <c r="F158" s="195"/>
      <c r="G158" s="206"/>
      <c r="H158" s="195"/>
      <c r="I158" s="25"/>
    </row>
    <row r="159" spans="1:9" ht="15">
      <c r="A159" s="192"/>
      <c r="B159" s="173"/>
      <c r="C159" s="203"/>
      <c r="D159" s="134" t="s">
        <v>427</v>
      </c>
      <c r="E159" s="134" t="s">
        <v>9</v>
      </c>
      <c r="F159" s="195"/>
      <c r="G159" s="206"/>
      <c r="H159" s="195"/>
      <c r="I159" s="25"/>
    </row>
    <row r="160" spans="1:9" ht="15">
      <c r="A160" s="192"/>
      <c r="B160" s="173"/>
      <c r="C160" s="203"/>
      <c r="D160" s="134" t="s">
        <v>488</v>
      </c>
      <c r="E160" s="134" t="s">
        <v>274</v>
      </c>
      <c r="F160" s="196"/>
      <c r="G160" s="207"/>
      <c r="H160" s="196"/>
      <c r="I160" s="25"/>
    </row>
    <row r="161" spans="1:9" ht="30" customHeight="1">
      <c r="A161" s="192"/>
      <c r="B161" s="173"/>
      <c r="C161" s="204"/>
      <c r="D161" s="134" t="s">
        <v>525</v>
      </c>
      <c r="E161" s="134" t="s">
        <v>161</v>
      </c>
      <c r="F161" s="135">
        <v>739.4</v>
      </c>
      <c r="G161" s="141">
        <f>(F161)*0.2</f>
        <v>147.88</v>
      </c>
      <c r="H161" s="135">
        <f>F161+G161</f>
        <v>887.28</v>
      </c>
      <c r="I161" s="25"/>
    </row>
    <row r="162" spans="1:9" ht="30">
      <c r="A162" s="192"/>
      <c r="B162" s="173"/>
      <c r="C162" s="136" t="s">
        <v>272</v>
      </c>
      <c r="D162" s="136" t="s">
        <v>526</v>
      </c>
      <c r="E162" s="134" t="s">
        <v>144</v>
      </c>
      <c r="F162" s="135">
        <v>739.4</v>
      </c>
      <c r="G162" s="135">
        <f>(F162)*0.2</f>
        <v>147.88</v>
      </c>
      <c r="H162" s="135" t="e">
        <f>F162+G162+#REF!</f>
        <v>#REF!</v>
      </c>
      <c r="I162" s="26"/>
    </row>
    <row r="163" spans="1:9" ht="15">
      <c r="A163" s="192"/>
      <c r="B163" s="173"/>
      <c r="C163" s="134"/>
      <c r="D163" s="134" t="s">
        <v>521</v>
      </c>
      <c r="E163" s="134" t="s">
        <v>760</v>
      </c>
      <c r="F163" s="194">
        <v>500</v>
      </c>
      <c r="G163" s="205">
        <f>(F163)*0.2</f>
        <v>100</v>
      </c>
      <c r="H163" s="194">
        <f>F163+G163</f>
        <v>600</v>
      </c>
      <c r="I163" s="25"/>
    </row>
    <row r="164" spans="1:9" ht="15">
      <c r="A164" s="192"/>
      <c r="B164" s="173"/>
      <c r="C164" s="134"/>
      <c r="D164" s="134" t="s">
        <v>522</v>
      </c>
      <c r="E164" s="134" t="s">
        <v>760</v>
      </c>
      <c r="F164" s="195"/>
      <c r="G164" s="206"/>
      <c r="H164" s="195"/>
      <c r="I164" s="25"/>
    </row>
    <row r="165" spans="1:9" ht="15">
      <c r="A165" s="192"/>
      <c r="B165" s="173"/>
      <c r="C165" s="134"/>
      <c r="D165" s="134" t="s">
        <v>467</v>
      </c>
      <c r="E165" s="134" t="s">
        <v>760</v>
      </c>
      <c r="F165" s="195"/>
      <c r="G165" s="206"/>
      <c r="H165" s="195"/>
      <c r="I165" s="25"/>
    </row>
    <row r="166" spans="1:9" ht="15" customHeight="1">
      <c r="A166" s="192"/>
      <c r="B166" s="173"/>
      <c r="C166" s="180" t="s">
        <v>276</v>
      </c>
      <c r="D166" s="134" t="s">
        <v>523</v>
      </c>
      <c r="E166" s="134" t="s">
        <v>760</v>
      </c>
      <c r="F166" s="195"/>
      <c r="G166" s="206"/>
      <c r="H166" s="195"/>
      <c r="I166" s="25"/>
    </row>
    <row r="167" spans="1:9" ht="15">
      <c r="A167" s="192"/>
      <c r="B167" s="173"/>
      <c r="C167" s="180"/>
      <c r="D167" s="134" t="s">
        <v>524</v>
      </c>
      <c r="E167" s="134" t="s">
        <v>760</v>
      </c>
      <c r="F167" s="195"/>
      <c r="G167" s="206"/>
      <c r="H167" s="195"/>
      <c r="I167" s="25"/>
    </row>
    <row r="168" spans="1:9" ht="15">
      <c r="A168" s="192"/>
      <c r="B168" s="173"/>
      <c r="C168" s="180"/>
      <c r="D168" s="134" t="s">
        <v>498</v>
      </c>
      <c r="E168" s="134" t="s">
        <v>760</v>
      </c>
      <c r="F168" s="195"/>
      <c r="G168" s="206"/>
      <c r="H168" s="195"/>
      <c r="I168" s="25"/>
    </row>
    <row r="169" spans="1:9" ht="15">
      <c r="A169" s="192"/>
      <c r="B169" s="173"/>
      <c r="C169" s="134"/>
      <c r="D169" s="134" t="s">
        <v>427</v>
      </c>
      <c r="E169" s="134" t="s">
        <v>760</v>
      </c>
      <c r="F169" s="195"/>
      <c r="G169" s="206"/>
      <c r="H169" s="195"/>
      <c r="I169" s="25"/>
    </row>
    <row r="170" spans="1:9" ht="15">
      <c r="A170" s="192"/>
      <c r="B170" s="173"/>
      <c r="C170" s="134"/>
      <c r="D170" s="134" t="s">
        <v>527</v>
      </c>
      <c r="E170" s="134" t="s">
        <v>760</v>
      </c>
      <c r="F170" s="196"/>
      <c r="G170" s="207"/>
      <c r="H170" s="196"/>
      <c r="I170" s="25"/>
    </row>
    <row r="171" spans="1:9" ht="30" customHeight="1">
      <c r="A171" s="192"/>
      <c r="B171" s="173"/>
      <c r="C171" s="134"/>
      <c r="D171" s="134" t="s">
        <v>525</v>
      </c>
      <c r="E171" s="134" t="s">
        <v>760</v>
      </c>
      <c r="F171" s="135">
        <v>739.4</v>
      </c>
      <c r="G171" s="141">
        <f t="shared" ref="G171:G172" si="19">(F171)*0.2</f>
        <v>147.88</v>
      </c>
      <c r="H171" s="135">
        <f t="shared" ref="H171:H172" si="20">F171+G171</f>
        <v>887.28</v>
      </c>
      <c r="I171" s="25"/>
    </row>
    <row r="172" spans="1:9" ht="30">
      <c r="A172" s="193"/>
      <c r="B172" s="174"/>
      <c r="C172" s="22" t="s">
        <v>277</v>
      </c>
      <c r="D172" s="22" t="s">
        <v>528</v>
      </c>
      <c r="E172" s="21" t="s">
        <v>275</v>
      </c>
      <c r="F172" s="23">
        <v>739.4</v>
      </c>
      <c r="G172" s="23">
        <f t="shared" si="19"/>
        <v>147.88</v>
      </c>
      <c r="H172" s="23">
        <f t="shared" si="20"/>
        <v>887.28</v>
      </c>
      <c r="I172" s="25"/>
    </row>
    <row r="173" spans="1:9" s="46" customFormat="1" ht="30" customHeight="1">
      <c r="A173" s="68">
        <v>91</v>
      </c>
      <c r="B173" s="69" t="s">
        <v>278</v>
      </c>
      <c r="C173" s="71" t="s">
        <v>279</v>
      </c>
      <c r="D173" s="69" t="s">
        <v>529</v>
      </c>
      <c r="E173" s="69" t="s">
        <v>108</v>
      </c>
      <c r="F173" s="9">
        <v>342</v>
      </c>
      <c r="G173" s="14">
        <f t="shared" ref="G173:G177" si="21">(F173)*0.2</f>
        <v>68.400000000000006</v>
      </c>
      <c r="H173" s="9">
        <f t="shared" ref="H173:H177" si="22">F173+G173</f>
        <v>410.4</v>
      </c>
      <c r="I173" s="25"/>
    </row>
    <row r="174" spans="1:9" ht="30" customHeight="1">
      <c r="A174" s="32">
        <v>92</v>
      </c>
      <c r="B174" s="29" t="s">
        <v>280</v>
      </c>
      <c r="C174" s="29" t="s">
        <v>280</v>
      </c>
      <c r="D174" s="29" t="s">
        <v>518</v>
      </c>
      <c r="E174" s="29" t="s">
        <v>281</v>
      </c>
      <c r="F174" s="33">
        <v>329.4</v>
      </c>
      <c r="G174" s="34">
        <f t="shared" si="21"/>
        <v>65.88</v>
      </c>
      <c r="H174" s="33">
        <f t="shared" si="22"/>
        <v>395.28</v>
      </c>
      <c r="I174" s="25"/>
    </row>
    <row r="175" spans="1:9" s="46" customFormat="1" ht="30" customHeight="1">
      <c r="A175" s="68">
        <v>93</v>
      </c>
      <c r="B175" s="69" t="s">
        <v>282</v>
      </c>
      <c r="C175" s="69" t="s">
        <v>282</v>
      </c>
      <c r="D175" s="69" t="s">
        <v>518</v>
      </c>
      <c r="E175" s="69" t="s">
        <v>283</v>
      </c>
      <c r="F175" s="9">
        <v>329.4</v>
      </c>
      <c r="G175" s="14">
        <f t="shared" si="21"/>
        <v>65.88</v>
      </c>
      <c r="H175" s="9">
        <f t="shared" si="22"/>
        <v>395.28</v>
      </c>
      <c r="I175" s="25"/>
    </row>
    <row r="176" spans="1:9" ht="30" customHeight="1">
      <c r="A176" s="32">
        <v>94</v>
      </c>
      <c r="B176" s="29" t="s">
        <v>284</v>
      </c>
      <c r="C176" s="29" t="s">
        <v>284</v>
      </c>
      <c r="D176" s="29" t="s">
        <v>518</v>
      </c>
      <c r="E176" s="29" t="s">
        <v>285</v>
      </c>
      <c r="F176" s="33">
        <v>329.4</v>
      </c>
      <c r="G176" s="34">
        <f t="shared" si="21"/>
        <v>65.88</v>
      </c>
      <c r="H176" s="33">
        <f t="shared" si="22"/>
        <v>395.28</v>
      </c>
      <c r="I176" s="25"/>
    </row>
    <row r="177" spans="1:9" s="46" customFormat="1" ht="15">
      <c r="A177" s="163">
        <v>95</v>
      </c>
      <c r="B177" s="160" t="s">
        <v>286</v>
      </c>
      <c r="C177" s="160" t="s">
        <v>286</v>
      </c>
      <c r="D177" s="69" t="s">
        <v>430</v>
      </c>
      <c r="E177" s="69" t="s">
        <v>287</v>
      </c>
      <c r="F177" s="197">
        <v>183.6</v>
      </c>
      <c r="G177" s="208">
        <f t="shared" si="21"/>
        <v>36.72</v>
      </c>
      <c r="H177" s="197">
        <f t="shared" si="22"/>
        <v>220.32</v>
      </c>
      <c r="I177" s="25"/>
    </row>
    <row r="178" spans="1:9" s="46" customFormat="1" ht="15">
      <c r="A178" s="164"/>
      <c r="B178" s="161"/>
      <c r="C178" s="161"/>
      <c r="D178" s="69" t="s">
        <v>459</v>
      </c>
      <c r="E178" s="69" t="s">
        <v>189</v>
      </c>
      <c r="F178" s="198"/>
      <c r="G178" s="209"/>
      <c r="H178" s="198"/>
      <c r="I178" s="25"/>
    </row>
    <row r="179" spans="1:9" s="46" customFormat="1" ht="15">
      <c r="A179" s="165"/>
      <c r="B179" s="162"/>
      <c r="C179" s="162"/>
      <c r="D179" s="69" t="s">
        <v>530</v>
      </c>
      <c r="E179" s="69" t="s">
        <v>288</v>
      </c>
      <c r="F179" s="199"/>
      <c r="G179" s="210"/>
      <c r="H179" s="199"/>
      <c r="I179" s="25"/>
    </row>
    <row r="180" spans="1:9" ht="15">
      <c r="A180" s="191">
        <v>96</v>
      </c>
      <c r="B180" s="172" t="s">
        <v>289</v>
      </c>
      <c r="C180" s="172" t="s">
        <v>290</v>
      </c>
      <c r="D180" s="35" t="s">
        <v>531</v>
      </c>
      <c r="E180" s="35" t="s">
        <v>291</v>
      </c>
      <c r="F180" s="194">
        <v>558.9</v>
      </c>
      <c r="G180" s="211">
        <f>(F180)*0.2</f>
        <v>111.78</v>
      </c>
      <c r="H180" s="194">
        <f>F180+G180</f>
        <v>670.68</v>
      </c>
      <c r="I180" s="25"/>
    </row>
    <row r="181" spans="1:9" ht="15">
      <c r="A181" s="192"/>
      <c r="B181" s="173"/>
      <c r="C181" s="173"/>
      <c r="D181" s="29" t="s">
        <v>524</v>
      </c>
      <c r="E181" s="29" t="s">
        <v>288</v>
      </c>
      <c r="F181" s="195"/>
      <c r="G181" s="212"/>
      <c r="H181" s="195"/>
      <c r="I181" s="25"/>
    </row>
    <row r="182" spans="1:9" ht="15">
      <c r="A182" s="192"/>
      <c r="B182" s="173"/>
      <c r="C182" s="173"/>
      <c r="D182" s="29" t="s">
        <v>532</v>
      </c>
      <c r="E182" s="29" t="s">
        <v>288</v>
      </c>
      <c r="F182" s="195"/>
      <c r="G182" s="212"/>
      <c r="H182" s="195"/>
      <c r="I182" s="25"/>
    </row>
    <row r="183" spans="1:9" ht="15">
      <c r="A183" s="192"/>
      <c r="B183" s="173"/>
      <c r="C183" s="174"/>
      <c r="D183" s="29" t="s">
        <v>533</v>
      </c>
      <c r="E183" s="29" t="s">
        <v>292</v>
      </c>
      <c r="F183" s="196"/>
      <c r="G183" s="213"/>
      <c r="H183" s="196"/>
      <c r="I183" s="25"/>
    </row>
    <row r="184" spans="1:9" ht="24" customHeight="1">
      <c r="A184" s="192"/>
      <c r="B184" s="173"/>
      <c r="C184" s="31" t="s">
        <v>701</v>
      </c>
      <c r="D184" s="29" t="s">
        <v>563</v>
      </c>
      <c r="E184" s="29" t="s">
        <v>189</v>
      </c>
      <c r="F184" s="36">
        <v>558.9</v>
      </c>
      <c r="G184" s="99">
        <f t="shared" ref="G184:G191" si="23">(F184)*0.2</f>
        <v>111.78</v>
      </c>
      <c r="H184" s="99" t="e">
        <f>F184+G184+#REF!</f>
        <v>#REF!</v>
      </c>
      <c r="I184" s="25"/>
    </row>
    <row r="185" spans="1:9" ht="60">
      <c r="A185" s="192"/>
      <c r="B185" s="173"/>
      <c r="C185" s="29" t="s">
        <v>293</v>
      </c>
      <c r="D185" s="35" t="s">
        <v>534</v>
      </c>
      <c r="E185" s="29" t="s">
        <v>288</v>
      </c>
      <c r="F185" s="33">
        <v>798.3</v>
      </c>
      <c r="G185" s="34">
        <f t="shared" si="23"/>
        <v>159.66</v>
      </c>
      <c r="H185" s="33">
        <f t="shared" ref="H185:H201" si="24">F185+G185</f>
        <v>957.95999999999992</v>
      </c>
      <c r="I185" s="25"/>
    </row>
    <row r="186" spans="1:9" ht="30">
      <c r="A186" s="192"/>
      <c r="B186" s="173"/>
      <c r="C186" s="35" t="s">
        <v>708</v>
      </c>
      <c r="D186" s="29" t="s">
        <v>451</v>
      </c>
      <c r="E186" s="29" t="s">
        <v>295</v>
      </c>
      <c r="F186" s="33">
        <v>798.3</v>
      </c>
      <c r="G186" s="99">
        <f t="shared" si="23"/>
        <v>159.66</v>
      </c>
      <c r="H186" s="99">
        <f t="shared" si="24"/>
        <v>957.95999999999992</v>
      </c>
      <c r="I186" s="25"/>
    </row>
    <row r="187" spans="1:9" ht="60">
      <c r="A187" s="193"/>
      <c r="B187" s="174"/>
      <c r="C187" s="22" t="s">
        <v>294</v>
      </c>
      <c r="D187" s="21" t="s">
        <v>475</v>
      </c>
      <c r="E187" s="22" t="s">
        <v>707</v>
      </c>
      <c r="F187" s="23">
        <v>798.3</v>
      </c>
      <c r="G187" s="23">
        <f t="shared" si="23"/>
        <v>159.66</v>
      </c>
      <c r="H187" s="23">
        <f t="shared" si="24"/>
        <v>957.95999999999992</v>
      </c>
      <c r="I187" s="25"/>
    </row>
    <row r="188" spans="1:9" s="46" customFormat="1" ht="45">
      <c r="A188" s="68">
        <v>97</v>
      </c>
      <c r="B188" s="86" t="s">
        <v>296</v>
      </c>
      <c r="C188" s="75" t="s">
        <v>297</v>
      </c>
      <c r="D188" s="75" t="s">
        <v>535</v>
      </c>
      <c r="E188" s="75" t="s">
        <v>298</v>
      </c>
      <c r="F188" s="24">
        <v>275.39999999999998</v>
      </c>
      <c r="G188" s="24">
        <f t="shared" si="23"/>
        <v>55.08</v>
      </c>
      <c r="H188" s="24">
        <f t="shared" si="24"/>
        <v>330.47999999999996</v>
      </c>
      <c r="I188" s="25"/>
    </row>
    <row r="189" spans="1:9" ht="22.5" customHeight="1">
      <c r="A189" s="32">
        <v>98</v>
      </c>
      <c r="B189" s="29" t="s">
        <v>299</v>
      </c>
      <c r="C189" s="29" t="s">
        <v>299</v>
      </c>
      <c r="D189" s="29" t="s">
        <v>524</v>
      </c>
      <c r="E189" s="27">
        <v>38808</v>
      </c>
      <c r="F189" s="33">
        <v>375.3</v>
      </c>
      <c r="G189" s="102">
        <f t="shared" si="23"/>
        <v>75.06</v>
      </c>
      <c r="H189" s="33">
        <f t="shared" si="24"/>
        <v>450.36</v>
      </c>
      <c r="I189" s="25"/>
    </row>
    <row r="190" spans="1:9" s="46" customFormat="1" ht="43.15" customHeight="1">
      <c r="A190" s="68">
        <v>99</v>
      </c>
      <c r="B190" s="71" t="s">
        <v>190</v>
      </c>
      <c r="C190" s="69" t="s">
        <v>300</v>
      </c>
      <c r="D190" s="69" t="s">
        <v>508</v>
      </c>
      <c r="E190" s="69" t="s">
        <v>301</v>
      </c>
      <c r="F190" s="9">
        <v>256.5</v>
      </c>
      <c r="G190" s="111">
        <f t="shared" si="23"/>
        <v>51.300000000000004</v>
      </c>
      <c r="H190" s="9">
        <f t="shared" si="24"/>
        <v>307.8</v>
      </c>
      <c r="I190" s="25"/>
    </row>
    <row r="191" spans="1:9" ht="60">
      <c r="A191" s="32">
        <v>100</v>
      </c>
      <c r="B191" s="35" t="s">
        <v>190</v>
      </c>
      <c r="C191" s="29" t="s">
        <v>302</v>
      </c>
      <c r="D191" s="29" t="s">
        <v>486</v>
      </c>
      <c r="E191" s="29" t="s">
        <v>301</v>
      </c>
      <c r="F191" s="33">
        <v>256.5</v>
      </c>
      <c r="G191" s="111">
        <f t="shared" si="23"/>
        <v>51.300000000000004</v>
      </c>
      <c r="H191" s="102">
        <f t="shared" si="24"/>
        <v>307.8</v>
      </c>
      <c r="I191" s="25"/>
    </row>
    <row r="192" spans="1:9" s="46" customFormat="1" ht="30">
      <c r="A192" s="68">
        <v>101</v>
      </c>
      <c r="B192" s="69" t="s">
        <v>303</v>
      </c>
      <c r="C192" s="71" t="s">
        <v>304</v>
      </c>
      <c r="D192" s="69" t="s">
        <v>486</v>
      </c>
      <c r="E192" s="69" t="s">
        <v>305</v>
      </c>
      <c r="F192" s="9">
        <v>426.6</v>
      </c>
      <c r="G192" s="113">
        <f t="shared" ref="G192:G201" si="25">(F192)*0.2</f>
        <v>85.320000000000007</v>
      </c>
      <c r="H192" s="98">
        <f t="shared" si="24"/>
        <v>511.92</v>
      </c>
      <c r="I192" s="25"/>
    </row>
    <row r="193" spans="1:9" ht="15">
      <c r="A193" s="32">
        <v>102</v>
      </c>
      <c r="B193" s="29" t="s">
        <v>306</v>
      </c>
      <c r="C193" s="29" t="s">
        <v>307</v>
      </c>
      <c r="D193" s="29" t="s">
        <v>486</v>
      </c>
      <c r="E193" s="29" t="s">
        <v>214</v>
      </c>
      <c r="F193" s="33">
        <v>329.4</v>
      </c>
      <c r="G193" s="113">
        <f t="shared" si="25"/>
        <v>65.88</v>
      </c>
      <c r="H193" s="98">
        <f t="shared" si="24"/>
        <v>395.28</v>
      </c>
      <c r="I193" s="25"/>
    </row>
    <row r="194" spans="1:9" s="46" customFormat="1" ht="30" customHeight="1">
      <c r="A194" s="68">
        <v>103</v>
      </c>
      <c r="B194" s="75" t="s">
        <v>308</v>
      </c>
      <c r="C194" s="86" t="s">
        <v>308</v>
      </c>
      <c r="D194" s="75" t="s">
        <v>536</v>
      </c>
      <c r="E194" s="75" t="s">
        <v>309</v>
      </c>
      <c r="F194" s="24">
        <v>467.1</v>
      </c>
      <c r="G194" s="23">
        <f t="shared" si="25"/>
        <v>93.420000000000016</v>
      </c>
      <c r="H194" s="24">
        <f t="shared" si="24"/>
        <v>560.52</v>
      </c>
      <c r="I194" s="25"/>
    </row>
    <row r="195" spans="1:9" ht="15">
      <c r="A195" s="32">
        <v>104</v>
      </c>
      <c r="B195" s="29" t="s">
        <v>310</v>
      </c>
      <c r="C195" s="29" t="s">
        <v>311</v>
      </c>
      <c r="D195" s="29" t="s">
        <v>422</v>
      </c>
      <c r="E195" s="29" t="s">
        <v>12</v>
      </c>
      <c r="F195" s="33">
        <v>256.5</v>
      </c>
      <c r="G195" s="113">
        <f t="shared" si="25"/>
        <v>51.300000000000004</v>
      </c>
      <c r="H195" s="98">
        <f t="shared" si="24"/>
        <v>307.8</v>
      </c>
      <c r="I195" s="25"/>
    </row>
    <row r="196" spans="1:9" s="46" customFormat="1" ht="30" customHeight="1">
      <c r="A196" s="68">
        <v>105</v>
      </c>
      <c r="B196" s="69" t="s">
        <v>705</v>
      </c>
      <c r="C196" s="69" t="s">
        <v>705</v>
      </c>
      <c r="D196" s="69" t="s">
        <v>563</v>
      </c>
      <c r="E196" s="69" t="s">
        <v>706</v>
      </c>
      <c r="F196" s="9">
        <v>467.1</v>
      </c>
      <c r="G196" s="113">
        <f t="shared" si="25"/>
        <v>93.420000000000016</v>
      </c>
      <c r="H196" s="98">
        <f t="shared" si="24"/>
        <v>560.52</v>
      </c>
      <c r="I196" s="25"/>
    </row>
    <row r="197" spans="1:9" ht="30" customHeight="1">
      <c r="A197" s="32">
        <v>106</v>
      </c>
      <c r="B197" s="29" t="s">
        <v>312</v>
      </c>
      <c r="C197" s="29" t="s">
        <v>312</v>
      </c>
      <c r="D197" s="29" t="s">
        <v>529</v>
      </c>
      <c r="E197" s="29" t="s">
        <v>313</v>
      </c>
      <c r="F197" s="33">
        <v>429.3</v>
      </c>
      <c r="G197" s="113">
        <f t="shared" si="25"/>
        <v>85.860000000000014</v>
      </c>
      <c r="H197" s="98">
        <f t="shared" si="24"/>
        <v>515.16000000000008</v>
      </c>
      <c r="I197" s="25"/>
    </row>
    <row r="198" spans="1:9" s="46" customFormat="1" ht="30" customHeight="1">
      <c r="A198" s="68">
        <v>107</v>
      </c>
      <c r="B198" s="69" t="s">
        <v>314</v>
      </c>
      <c r="C198" s="71" t="s">
        <v>315</v>
      </c>
      <c r="D198" s="69" t="s">
        <v>537</v>
      </c>
      <c r="E198" s="69" t="s">
        <v>316</v>
      </c>
      <c r="F198" s="9">
        <v>467.1</v>
      </c>
      <c r="G198" s="113">
        <f t="shared" si="25"/>
        <v>93.420000000000016</v>
      </c>
      <c r="H198" s="98">
        <f t="shared" si="24"/>
        <v>560.52</v>
      </c>
      <c r="I198" s="25"/>
    </row>
    <row r="199" spans="1:9" ht="210">
      <c r="A199" s="55">
        <v>108</v>
      </c>
      <c r="B199" s="55" t="s">
        <v>573</v>
      </c>
      <c r="C199" s="56" t="s">
        <v>574</v>
      </c>
      <c r="D199" s="142" t="s">
        <v>518</v>
      </c>
      <c r="E199" s="55" t="s">
        <v>316</v>
      </c>
      <c r="F199" s="57">
        <v>1100</v>
      </c>
      <c r="G199" s="23">
        <f t="shared" si="25"/>
        <v>220</v>
      </c>
      <c r="H199" s="23">
        <f t="shared" si="24"/>
        <v>1320</v>
      </c>
      <c r="I199" s="25"/>
    </row>
    <row r="200" spans="1:9" s="46" customFormat="1" ht="63" customHeight="1">
      <c r="A200" s="200">
        <v>109</v>
      </c>
      <c r="B200" s="201" t="s">
        <v>573</v>
      </c>
      <c r="C200" s="143" t="s">
        <v>761</v>
      </c>
      <c r="D200" s="143" t="s">
        <v>762</v>
      </c>
      <c r="E200" s="144" t="s">
        <v>316</v>
      </c>
      <c r="F200" s="137">
        <v>1400</v>
      </c>
      <c r="G200" s="146">
        <f t="shared" si="25"/>
        <v>280</v>
      </c>
      <c r="H200" s="137">
        <f t="shared" si="24"/>
        <v>1680</v>
      </c>
      <c r="I200" s="25"/>
    </row>
    <row r="201" spans="1:9" s="46" customFormat="1" ht="195">
      <c r="A201" s="200"/>
      <c r="B201" s="202"/>
      <c r="C201" s="143" t="s">
        <v>763</v>
      </c>
      <c r="D201" s="143" t="s">
        <v>764</v>
      </c>
      <c r="E201" s="145" t="s">
        <v>765</v>
      </c>
      <c r="F201" s="137">
        <v>1100</v>
      </c>
      <c r="G201" s="146">
        <f t="shared" si="25"/>
        <v>220</v>
      </c>
      <c r="H201" s="137">
        <f t="shared" si="24"/>
        <v>1320</v>
      </c>
      <c r="I201" s="25"/>
    </row>
    <row r="202" spans="1:9" s="46" customFormat="1" ht="15">
      <c r="A202" s="188">
        <v>110</v>
      </c>
      <c r="B202" s="160" t="s">
        <v>317</v>
      </c>
      <c r="C202" s="69" t="s">
        <v>318</v>
      </c>
      <c r="D202" s="178" t="s">
        <v>538</v>
      </c>
      <c r="E202" s="69" t="s">
        <v>319</v>
      </c>
      <c r="F202" s="184">
        <v>256.5</v>
      </c>
      <c r="G202" s="159">
        <f>(F202)*0.2</f>
        <v>51.300000000000004</v>
      </c>
      <c r="H202" s="184">
        <f>F202+G202</f>
        <v>307.8</v>
      </c>
      <c r="I202" s="25"/>
    </row>
    <row r="203" spans="1:9" s="46" customFormat="1" ht="15">
      <c r="A203" s="189"/>
      <c r="B203" s="161"/>
      <c r="C203" s="69" t="s">
        <v>320</v>
      </c>
      <c r="D203" s="178"/>
      <c r="E203" s="69" t="s">
        <v>321</v>
      </c>
      <c r="F203" s="184"/>
      <c r="G203" s="159"/>
      <c r="H203" s="184"/>
      <c r="I203" s="25"/>
    </row>
    <row r="204" spans="1:9" s="46" customFormat="1" ht="16.5" customHeight="1">
      <c r="A204" s="190"/>
      <c r="B204" s="162"/>
      <c r="C204" s="69" t="s">
        <v>702</v>
      </c>
      <c r="D204" s="69" t="s">
        <v>704</v>
      </c>
      <c r="E204" s="69" t="s">
        <v>703</v>
      </c>
      <c r="F204" s="37">
        <v>256.5</v>
      </c>
      <c r="G204" s="38">
        <f>(F204)*0.2</f>
        <v>51.300000000000004</v>
      </c>
      <c r="H204" s="37">
        <f>F204+G204</f>
        <v>307.8</v>
      </c>
      <c r="I204" s="25"/>
    </row>
    <row r="205" spans="1:9" ht="16.5" customHeight="1">
      <c r="A205" s="168">
        <v>111</v>
      </c>
      <c r="B205" s="175" t="s">
        <v>322</v>
      </c>
      <c r="C205" s="29" t="s">
        <v>323</v>
      </c>
      <c r="D205" s="29" t="s">
        <v>419</v>
      </c>
      <c r="E205" s="35" t="s">
        <v>766</v>
      </c>
      <c r="F205" s="194">
        <v>375.3</v>
      </c>
      <c r="G205" s="211">
        <f>(F205)*0.2</f>
        <v>75.06</v>
      </c>
      <c r="H205" s="194">
        <f>F205+G205</f>
        <v>450.36</v>
      </c>
      <c r="I205" s="25"/>
    </row>
    <row r="206" spans="1:9" ht="15">
      <c r="A206" s="168"/>
      <c r="B206" s="175"/>
      <c r="C206" s="29" t="s">
        <v>323</v>
      </c>
      <c r="D206" s="29" t="s">
        <v>493</v>
      </c>
      <c r="E206" s="29" t="s">
        <v>189</v>
      </c>
      <c r="F206" s="195"/>
      <c r="G206" s="212"/>
      <c r="H206" s="195"/>
      <c r="I206" s="25"/>
    </row>
    <row r="207" spans="1:9" ht="15">
      <c r="A207" s="168"/>
      <c r="B207" s="175"/>
      <c r="C207" s="29" t="s">
        <v>324</v>
      </c>
      <c r="D207" s="29" t="s">
        <v>539</v>
      </c>
      <c r="E207" s="29" t="s">
        <v>325</v>
      </c>
      <c r="F207" s="196"/>
      <c r="G207" s="213"/>
      <c r="H207" s="196"/>
      <c r="I207" s="25"/>
    </row>
    <row r="208" spans="1:9" s="46" customFormat="1" ht="15">
      <c r="A208" s="68">
        <v>112</v>
      </c>
      <c r="B208" s="69" t="s">
        <v>326</v>
      </c>
      <c r="C208" s="69" t="s">
        <v>324</v>
      </c>
      <c r="D208" s="69" t="s">
        <v>503</v>
      </c>
      <c r="E208" s="69" t="s">
        <v>327</v>
      </c>
      <c r="F208" s="9">
        <v>467.1</v>
      </c>
      <c r="G208" s="14">
        <f t="shared" ref="G208:G218" si="26">(F208)*0.2</f>
        <v>93.420000000000016</v>
      </c>
      <c r="H208" s="9">
        <f t="shared" ref="H208:H213" si="27">F208+G208</f>
        <v>560.52</v>
      </c>
      <c r="I208" s="25"/>
    </row>
    <row r="209" spans="1:9" ht="30" customHeight="1">
      <c r="A209" s="32">
        <v>113</v>
      </c>
      <c r="B209" s="29" t="s">
        <v>328</v>
      </c>
      <c r="C209" s="29" t="s">
        <v>324</v>
      </c>
      <c r="D209" s="35" t="s">
        <v>540</v>
      </c>
      <c r="E209" s="35" t="s">
        <v>329</v>
      </c>
      <c r="F209" s="33">
        <v>375.3</v>
      </c>
      <c r="G209" s="34">
        <f t="shared" si="26"/>
        <v>75.06</v>
      </c>
      <c r="H209" s="33">
        <f t="shared" si="27"/>
        <v>450.36</v>
      </c>
      <c r="I209" s="25"/>
    </row>
    <row r="210" spans="1:9" s="46" customFormat="1" ht="15">
      <c r="A210" s="68">
        <v>114</v>
      </c>
      <c r="B210" s="69" t="s">
        <v>328</v>
      </c>
      <c r="C210" s="69" t="s">
        <v>324</v>
      </c>
      <c r="D210" s="71" t="s">
        <v>541</v>
      </c>
      <c r="E210" s="69" t="s">
        <v>330</v>
      </c>
      <c r="F210" s="9">
        <v>614.70000000000005</v>
      </c>
      <c r="G210" s="14">
        <f t="shared" si="26"/>
        <v>122.94000000000001</v>
      </c>
      <c r="H210" s="9">
        <f t="shared" si="27"/>
        <v>737.6400000000001</v>
      </c>
      <c r="I210" s="25"/>
    </row>
    <row r="211" spans="1:9" s="46" customFormat="1" ht="69" customHeight="1">
      <c r="A211" s="88">
        <v>115</v>
      </c>
      <c r="B211" s="92" t="s">
        <v>720</v>
      </c>
      <c r="C211" s="92" t="s">
        <v>638</v>
      </c>
      <c r="D211" s="92" t="s">
        <v>537</v>
      </c>
      <c r="E211" s="90"/>
      <c r="F211" s="87">
        <v>1800</v>
      </c>
      <c r="G211" s="91">
        <f t="shared" si="26"/>
        <v>360</v>
      </c>
      <c r="H211" s="87">
        <f t="shared" si="27"/>
        <v>2160</v>
      </c>
      <c r="I211" s="25"/>
    </row>
    <row r="212" spans="1:9" ht="30">
      <c r="A212" s="89">
        <v>116</v>
      </c>
      <c r="B212" s="35" t="s">
        <v>331</v>
      </c>
      <c r="C212" s="35" t="s">
        <v>332</v>
      </c>
      <c r="D212" s="35" t="s">
        <v>542</v>
      </c>
      <c r="E212" s="29" t="s">
        <v>333</v>
      </c>
      <c r="F212" s="33">
        <v>392.4</v>
      </c>
      <c r="G212" s="34">
        <f t="shared" si="26"/>
        <v>78.48</v>
      </c>
      <c r="H212" s="33">
        <f t="shared" si="27"/>
        <v>470.88</v>
      </c>
      <c r="I212" s="25"/>
    </row>
    <row r="213" spans="1:9" s="46" customFormat="1" ht="18">
      <c r="A213" s="88">
        <v>117</v>
      </c>
      <c r="B213" s="43" t="s">
        <v>614</v>
      </c>
      <c r="C213" s="43" t="s">
        <v>683</v>
      </c>
      <c r="D213" s="43" t="s">
        <v>613</v>
      </c>
      <c r="E213" s="43" t="s">
        <v>334</v>
      </c>
      <c r="F213" s="40">
        <v>564.29999999999995</v>
      </c>
      <c r="G213" s="14">
        <f t="shared" si="26"/>
        <v>112.86</v>
      </c>
      <c r="H213" s="9">
        <f t="shared" si="27"/>
        <v>677.16</v>
      </c>
      <c r="I213" s="25"/>
    </row>
    <row r="214" spans="1:9" ht="30" customHeight="1">
      <c r="A214" s="95">
        <v>118</v>
      </c>
      <c r="B214" s="7" t="s">
        <v>616</v>
      </c>
      <c r="C214" s="7" t="s">
        <v>5</v>
      </c>
      <c r="D214" s="7" t="s">
        <v>430</v>
      </c>
      <c r="E214" s="7" t="s">
        <v>615</v>
      </c>
      <c r="F214" s="13">
        <v>1107</v>
      </c>
      <c r="G214" s="13">
        <f t="shared" si="26"/>
        <v>221.4</v>
      </c>
      <c r="H214" s="13">
        <f t="shared" ref="H214:H254" si="28">SUM(F214:G214)</f>
        <v>1328.4</v>
      </c>
      <c r="I214" s="64"/>
    </row>
    <row r="215" spans="1:9" s="46" customFormat="1" ht="30">
      <c r="A215" s="88">
        <v>119</v>
      </c>
      <c r="B215" s="43" t="s">
        <v>616</v>
      </c>
      <c r="C215" s="43" t="s">
        <v>5</v>
      </c>
      <c r="D215" s="43" t="s">
        <v>618</v>
      </c>
      <c r="E215" s="43" t="s">
        <v>615</v>
      </c>
      <c r="F215" s="85">
        <v>1107</v>
      </c>
      <c r="G215" s="76">
        <f t="shared" si="26"/>
        <v>221.4</v>
      </c>
      <c r="H215" s="76">
        <f t="shared" si="28"/>
        <v>1328.4</v>
      </c>
      <c r="I215" s="45"/>
    </row>
    <row r="216" spans="1:9" ht="15">
      <c r="A216" s="95">
        <v>120</v>
      </c>
      <c r="B216" s="7" t="s">
        <v>617</v>
      </c>
      <c r="C216" s="7" t="s">
        <v>5</v>
      </c>
      <c r="D216" s="7" t="s">
        <v>451</v>
      </c>
      <c r="E216" s="7" t="s">
        <v>335</v>
      </c>
      <c r="F216" s="13">
        <v>1107</v>
      </c>
      <c r="G216" s="13">
        <f t="shared" si="26"/>
        <v>221.4</v>
      </c>
      <c r="H216" s="13">
        <f t="shared" si="28"/>
        <v>1328.4</v>
      </c>
      <c r="I216" s="64"/>
    </row>
    <row r="217" spans="1:9" s="46" customFormat="1" ht="25.5" customHeight="1">
      <c r="A217" s="88">
        <v>121</v>
      </c>
      <c r="B217" s="43" t="s">
        <v>617</v>
      </c>
      <c r="C217" s="43" t="s">
        <v>5</v>
      </c>
      <c r="D217" s="43" t="s">
        <v>543</v>
      </c>
      <c r="E217" s="43" t="s">
        <v>335</v>
      </c>
      <c r="F217" s="40">
        <v>1107</v>
      </c>
      <c r="G217" s="44">
        <f t="shared" si="26"/>
        <v>221.4</v>
      </c>
      <c r="H217" s="40">
        <f t="shared" si="28"/>
        <v>1328.4</v>
      </c>
      <c r="I217" s="45"/>
    </row>
    <row r="218" spans="1:9" ht="60">
      <c r="A218" s="95">
        <v>122</v>
      </c>
      <c r="B218" s="7" t="s">
        <v>621</v>
      </c>
      <c r="C218" s="7" t="s">
        <v>619</v>
      </c>
      <c r="D218" s="7" t="s">
        <v>544</v>
      </c>
      <c r="E218" s="7" t="s">
        <v>620</v>
      </c>
      <c r="F218" s="13">
        <v>1107</v>
      </c>
      <c r="G218" s="13">
        <f t="shared" si="26"/>
        <v>221.4</v>
      </c>
      <c r="H218" s="13">
        <f t="shared" si="28"/>
        <v>1328.4</v>
      </c>
      <c r="I218" s="64"/>
    </row>
    <row r="219" spans="1:9" s="46" customFormat="1" ht="30">
      <c r="A219" s="88">
        <v>123</v>
      </c>
      <c r="B219" s="78" t="s">
        <v>622</v>
      </c>
      <c r="C219" s="78" t="s">
        <v>623</v>
      </c>
      <c r="D219" s="78" t="s">
        <v>624</v>
      </c>
      <c r="E219" s="78" t="s">
        <v>625</v>
      </c>
      <c r="F219" s="85">
        <v>1107</v>
      </c>
      <c r="G219" s="13">
        <f t="shared" ref="G219:G226" si="29">(F219)*0.2</f>
        <v>221.4</v>
      </c>
      <c r="H219" s="85">
        <f t="shared" si="28"/>
        <v>1328.4</v>
      </c>
      <c r="I219"/>
    </row>
    <row r="220" spans="1:9" ht="30">
      <c r="A220" s="95">
        <v>124</v>
      </c>
      <c r="B220" s="7" t="s">
        <v>626</v>
      </c>
      <c r="C220" s="7" t="s">
        <v>5</v>
      </c>
      <c r="D220" s="7" t="s">
        <v>627</v>
      </c>
      <c r="E220" s="7" t="s">
        <v>630</v>
      </c>
      <c r="F220" s="13">
        <v>2214</v>
      </c>
      <c r="G220" s="13">
        <f t="shared" si="29"/>
        <v>442.8</v>
      </c>
      <c r="H220" s="13">
        <f t="shared" si="28"/>
        <v>2656.8</v>
      </c>
      <c r="I220"/>
    </row>
    <row r="221" spans="1:9" s="46" customFormat="1" ht="30">
      <c r="A221" s="88">
        <v>125</v>
      </c>
      <c r="B221" s="78" t="s">
        <v>626</v>
      </c>
      <c r="C221" s="78" t="s">
        <v>5</v>
      </c>
      <c r="D221" s="78" t="s">
        <v>628</v>
      </c>
      <c r="E221" s="78" t="s">
        <v>630</v>
      </c>
      <c r="F221" s="85">
        <v>1107</v>
      </c>
      <c r="G221" s="13">
        <f t="shared" si="29"/>
        <v>221.4</v>
      </c>
      <c r="H221" s="85">
        <f t="shared" si="28"/>
        <v>1328.4</v>
      </c>
      <c r="I221"/>
    </row>
    <row r="222" spans="1:9" ht="30">
      <c r="A222" s="95">
        <v>126</v>
      </c>
      <c r="B222" s="10" t="s">
        <v>626</v>
      </c>
      <c r="C222" s="10" t="s">
        <v>5</v>
      </c>
      <c r="D222" s="10" t="s">
        <v>629</v>
      </c>
      <c r="E222" s="10" t="s">
        <v>630</v>
      </c>
      <c r="F222" s="12">
        <v>1107</v>
      </c>
      <c r="G222" s="15">
        <f t="shared" si="29"/>
        <v>221.4</v>
      </c>
      <c r="H222" s="11">
        <f t="shared" si="28"/>
        <v>1328.4</v>
      </c>
      <c r="I222" s="45"/>
    </row>
    <row r="223" spans="1:9" s="46" customFormat="1" ht="45">
      <c r="A223" s="88">
        <v>127</v>
      </c>
      <c r="B223" s="78" t="s">
        <v>631</v>
      </c>
      <c r="C223" s="78" t="s">
        <v>633</v>
      </c>
      <c r="D223" s="78" t="s">
        <v>536</v>
      </c>
      <c r="E223" s="78" t="s">
        <v>634</v>
      </c>
      <c r="F223" s="85">
        <v>1107</v>
      </c>
      <c r="G223" s="13">
        <f>(F223)*0.2</f>
        <v>221.4</v>
      </c>
      <c r="H223" s="85">
        <f t="shared" si="28"/>
        <v>1328.4</v>
      </c>
      <c r="I223" s="64"/>
    </row>
    <row r="224" spans="1:9" ht="30">
      <c r="A224" s="95">
        <v>128</v>
      </c>
      <c r="B224" s="10" t="s">
        <v>632</v>
      </c>
      <c r="C224" s="10" t="s">
        <v>633</v>
      </c>
      <c r="D224" s="10" t="s">
        <v>536</v>
      </c>
      <c r="E224" s="47" t="s">
        <v>709</v>
      </c>
      <c r="F224" s="11">
        <v>2346.3000000000002</v>
      </c>
      <c r="G224" s="15">
        <f t="shared" si="29"/>
        <v>469.26000000000005</v>
      </c>
      <c r="H224" s="11">
        <f t="shared" si="28"/>
        <v>2815.5600000000004</v>
      </c>
      <c r="I224" s="45"/>
    </row>
    <row r="225" spans="1:9" s="46" customFormat="1" ht="60">
      <c r="A225" s="88">
        <v>129</v>
      </c>
      <c r="B225" s="78" t="s">
        <v>636</v>
      </c>
      <c r="C225" s="78" t="s">
        <v>635</v>
      </c>
      <c r="D225" s="78" t="s">
        <v>637</v>
      </c>
      <c r="E225" s="78" t="s">
        <v>710</v>
      </c>
      <c r="F225" s="85">
        <v>2100</v>
      </c>
      <c r="G225" s="13">
        <f t="shared" si="29"/>
        <v>420</v>
      </c>
      <c r="H225" s="85">
        <f t="shared" si="28"/>
        <v>2520</v>
      </c>
      <c r="I225" s="64"/>
    </row>
    <row r="226" spans="1:9" ht="60">
      <c r="A226" s="95">
        <v>130</v>
      </c>
      <c r="B226" s="10" t="s">
        <v>636</v>
      </c>
      <c r="C226" s="10" t="s">
        <v>635</v>
      </c>
      <c r="D226" s="10" t="s">
        <v>638</v>
      </c>
      <c r="E226" s="106" t="s">
        <v>710</v>
      </c>
      <c r="F226" s="11">
        <v>2100</v>
      </c>
      <c r="G226" s="15">
        <f t="shared" si="29"/>
        <v>420</v>
      </c>
      <c r="H226" s="11">
        <f t="shared" si="28"/>
        <v>2520</v>
      </c>
      <c r="I226" s="45"/>
    </row>
    <row r="227" spans="1:9" s="46" customFormat="1" ht="315">
      <c r="A227" s="88">
        <v>131</v>
      </c>
      <c r="B227" s="83" t="s">
        <v>640</v>
      </c>
      <c r="C227" s="83" t="s">
        <v>639</v>
      </c>
      <c r="D227" s="138" t="s">
        <v>758</v>
      </c>
      <c r="E227" s="138" t="s">
        <v>748</v>
      </c>
      <c r="F227" s="84">
        <v>1107</v>
      </c>
      <c r="G227" s="15">
        <f>(F227)*0.2</f>
        <v>221.4</v>
      </c>
      <c r="H227" s="84">
        <f t="shared" si="28"/>
        <v>1328.4</v>
      </c>
      <c r="I227" s="45"/>
    </row>
    <row r="228" spans="1:9" ht="60">
      <c r="A228" s="95">
        <v>132</v>
      </c>
      <c r="B228" s="47" t="s">
        <v>711</v>
      </c>
      <c r="C228" s="10" t="s">
        <v>337</v>
      </c>
      <c r="D228" s="10" t="s">
        <v>545</v>
      </c>
      <c r="E228" s="10" t="s">
        <v>641</v>
      </c>
      <c r="F228" s="11">
        <v>518.4</v>
      </c>
      <c r="G228" s="15">
        <f>(F228)*0.2</f>
        <v>103.68</v>
      </c>
      <c r="H228" s="15">
        <f t="shared" si="28"/>
        <v>622.07999999999993</v>
      </c>
      <c r="I228" s="45"/>
    </row>
    <row r="229" spans="1:9" s="46" customFormat="1" ht="30">
      <c r="A229" s="88">
        <v>133</v>
      </c>
      <c r="B229" s="43" t="s">
        <v>642</v>
      </c>
      <c r="C229" s="43" t="s">
        <v>5</v>
      </c>
      <c r="D229" s="43" t="s">
        <v>643</v>
      </c>
      <c r="E229" s="43" t="s">
        <v>338</v>
      </c>
      <c r="F229" s="40">
        <v>2011.5</v>
      </c>
      <c r="G229" s="15">
        <f t="shared" ref="G229:G230" si="30">(F229)*0.2</f>
        <v>402.3</v>
      </c>
      <c r="H229" s="40">
        <f t="shared" si="28"/>
        <v>2413.8000000000002</v>
      </c>
      <c r="I229" s="45"/>
    </row>
    <row r="230" spans="1:9" ht="30">
      <c r="A230" s="95">
        <v>134</v>
      </c>
      <c r="B230" s="22" t="s">
        <v>647</v>
      </c>
      <c r="C230" s="22" t="s">
        <v>646</v>
      </c>
      <c r="D230" s="22" t="s">
        <v>644</v>
      </c>
      <c r="E230" s="22" t="s">
        <v>645</v>
      </c>
      <c r="F230" s="115">
        <v>2214</v>
      </c>
      <c r="G230" s="13">
        <f t="shared" si="30"/>
        <v>442.8</v>
      </c>
      <c r="H230" s="115">
        <f t="shared" si="28"/>
        <v>2656.8</v>
      </c>
      <c r="I230" s="45"/>
    </row>
    <row r="231" spans="1:9" s="46" customFormat="1" ht="30">
      <c r="A231" s="88">
        <v>135</v>
      </c>
      <c r="B231" s="43" t="s">
        <v>648</v>
      </c>
      <c r="C231" s="43" t="s">
        <v>5</v>
      </c>
      <c r="D231" s="43" t="s">
        <v>553</v>
      </c>
      <c r="E231" s="43" t="s">
        <v>339</v>
      </c>
      <c r="F231" s="40">
        <v>1107</v>
      </c>
      <c r="G231" s="15">
        <f>(F231)*0.2</f>
        <v>221.4</v>
      </c>
      <c r="H231" s="40">
        <f t="shared" si="28"/>
        <v>1328.4</v>
      </c>
      <c r="I231" s="45"/>
    </row>
    <row r="232" spans="1:9" ht="25.5" customHeight="1">
      <c r="A232" s="95">
        <v>136</v>
      </c>
      <c r="B232" s="22" t="s">
        <v>649</v>
      </c>
      <c r="C232" s="22" t="s">
        <v>340</v>
      </c>
      <c r="D232" s="22" t="s">
        <v>546</v>
      </c>
      <c r="E232" s="22" t="s">
        <v>749</v>
      </c>
      <c r="F232" s="115">
        <v>1077.3</v>
      </c>
      <c r="G232" s="13">
        <f t="shared" ref="G232:G235" si="31">(F232)*0.2</f>
        <v>215.46</v>
      </c>
      <c r="H232" s="115">
        <f t="shared" si="28"/>
        <v>1292.76</v>
      </c>
      <c r="I232" s="45"/>
    </row>
    <row r="233" spans="1:9" s="46" customFormat="1" ht="44.25" customHeight="1">
      <c r="A233" s="88">
        <v>137</v>
      </c>
      <c r="B233" s="86" t="s">
        <v>649</v>
      </c>
      <c r="C233" s="86" t="s">
        <v>750</v>
      </c>
      <c r="D233" s="86" t="s">
        <v>546</v>
      </c>
      <c r="E233" s="86" t="s">
        <v>749</v>
      </c>
      <c r="F233" s="76">
        <v>1077.3</v>
      </c>
      <c r="G233" s="13">
        <f t="shared" si="31"/>
        <v>215.46</v>
      </c>
      <c r="H233" s="76">
        <f t="shared" si="28"/>
        <v>1292.76</v>
      </c>
      <c r="I233" s="45"/>
    </row>
    <row r="234" spans="1:9" ht="25.5" customHeight="1">
      <c r="A234" s="95">
        <v>138</v>
      </c>
      <c r="B234" s="22" t="s">
        <v>649</v>
      </c>
      <c r="C234" s="22" t="s">
        <v>650</v>
      </c>
      <c r="D234" s="22" t="s">
        <v>546</v>
      </c>
      <c r="E234" s="22" t="s">
        <v>749</v>
      </c>
      <c r="F234" s="115">
        <v>1077.3</v>
      </c>
      <c r="G234" s="13">
        <f t="shared" si="31"/>
        <v>215.46</v>
      </c>
      <c r="H234" s="115">
        <f t="shared" si="28"/>
        <v>1292.76</v>
      </c>
      <c r="I234" s="45"/>
    </row>
    <row r="235" spans="1:9" s="46" customFormat="1" ht="30">
      <c r="A235" s="88">
        <v>139</v>
      </c>
      <c r="B235" s="43" t="s">
        <v>651</v>
      </c>
      <c r="C235" s="43" t="s">
        <v>652</v>
      </c>
      <c r="D235" s="43" t="s">
        <v>547</v>
      </c>
      <c r="E235" s="139" t="s">
        <v>653</v>
      </c>
      <c r="F235" s="40">
        <v>1509.3</v>
      </c>
      <c r="G235" s="15">
        <f t="shared" si="31"/>
        <v>301.86</v>
      </c>
      <c r="H235" s="40">
        <f t="shared" si="28"/>
        <v>1811.1599999999999</v>
      </c>
      <c r="I235" s="45"/>
    </row>
    <row r="236" spans="1:9" ht="45">
      <c r="A236" s="95">
        <v>140</v>
      </c>
      <c r="B236" s="56" t="s">
        <v>654</v>
      </c>
      <c r="C236" s="22" t="s">
        <v>655</v>
      </c>
      <c r="D236" s="22" t="s">
        <v>659</v>
      </c>
      <c r="E236" s="22" t="s">
        <v>751</v>
      </c>
      <c r="F236" s="115">
        <v>3537</v>
      </c>
      <c r="G236" s="13">
        <f>(F236)*0.2</f>
        <v>707.40000000000009</v>
      </c>
      <c r="H236" s="115">
        <f t="shared" si="28"/>
        <v>4244.3999999999996</v>
      </c>
      <c r="I236" s="45"/>
    </row>
    <row r="237" spans="1:9" s="46" customFormat="1" ht="45">
      <c r="A237" s="88">
        <v>141</v>
      </c>
      <c r="B237" s="116" t="s">
        <v>654</v>
      </c>
      <c r="C237" s="86" t="s">
        <v>656</v>
      </c>
      <c r="D237" s="86" t="s">
        <v>722</v>
      </c>
      <c r="E237" s="86" t="s">
        <v>751</v>
      </c>
      <c r="F237" s="76">
        <v>3537</v>
      </c>
      <c r="G237" s="13">
        <f>(F237)*0.2</f>
        <v>707.40000000000009</v>
      </c>
      <c r="H237" s="76">
        <f t="shared" si="28"/>
        <v>4244.3999999999996</v>
      </c>
      <c r="I237" s="45"/>
    </row>
    <row r="238" spans="1:9" s="46" customFormat="1" ht="30">
      <c r="A238" s="104">
        <v>142</v>
      </c>
      <c r="B238" s="116" t="s">
        <v>654</v>
      </c>
      <c r="C238" s="86" t="s">
        <v>657</v>
      </c>
      <c r="D238" s="86" t="s">
        <v>723</v>
      </c>
      <c r="E238" s="86" t="s">
        <v>751</v>
      </c>
      <c r="F238" s="76">
        <v>3537</v>
      </c>
      <c r="G238" s="13">
        <f t="shared" ref="G238:G240" si="32">(F238)*0.2</f>
        <v>707.40000000000009</v>
      </c>
      <c r="H238" s="76">
        <f t="shared" si="28"/>
        <v>4244.3999999999996</v>
      </c>
      <c r="I238" s="45"/>
    </row>
    <row r="239" spans="1:9" ht="30">
      <c r="A239" s="95">
        <v>143</v>
      </c>
      <c r="B239" s="56" t="s">
        <v>654</v>
      </c>
      <c r="C239" s="22" t="s">
        <v>658</v>
      </c>
      <c r="D239" s="22" t="s">
        <v>660</v>
      </c>
      <c r="E239" s="22" t="s">
        <v>751</v>
      </c>
      <c r="F239" s="115">
        <v>3537</v>
      </c>
      <c r="G239" s="13">
        <f t="shared" si="32"/>
        <v>707.40000000000009</v>
      </c>
      <c r="H239" s="115">
        <f t="shared" si="28"/>
        <v>4244.3999999999996</v>
      </c>
      <c r="I239" s="45"/>
    </row>
    <row r="240" spans="1:9" s="46" customFormat="1" ht="75">
      <c r="A240" s="88">
        <v>144</v>
      </c>
      <c r="B240" s="86" t="s">
        <v>341</v>
      </c>
      <c r="C240" s="86" t="s">
        <v>721</v>
      </c>
      <c r="D240" s="86" t="s">
        <v>715</v>
      </c>
      <c r="E240" s="86" t="s">
        <v>751</v>
      </c>
      <c r="F240" s="76">
        <v>1768.5</v>
      </c>
      <c r="G240" s="13">
        <f t="shared" si="32"/>
        <v>353.70000000000005</v>
      </c>
      <c r="H240" s="76">
        <f t="shared" si="28"/>
        <v>2122.1999999999998</v>
      </c>
      <c r="I240" s="45"/>
    </row>
    <row r="241" spans="1:9" ht="30">
      <c r="A241" s="95">
        <v>145</v>
      </c>
      <c r="B241" s="58" t="s">
        <v>661</v>
      </c>
      <c r="C241" s="7" t="s">
        <v>662</v>
      </c>
      <c r="D241" s="7" t="s">
        <v>430</v>
      </c>
      <c r="E241" s="7" t="s">
        <v>663</v>
      </c>
      <c r="F241" s="13">
        <v>1768.5</v>
      </c>
      <c r="G241" s="13">
        <f>(F241)*0.2</f>
        <v>353.70000000000005</v>
      </c>
      <c r="H241" s="13">
        <f t="shared" si="28"/>
        <v>2122.1999999999998</v>
      </c>
      <c r="I241" s="64"/>
    </row>
    <row r="242" spans="1:9" s="46" customFormat="1" ht="30">
      <c r="A242" s="88">
        <v>146</v>
      </c>
      <c r="B242" s="82" t="s">
        <v>664</v>
      </c>
      <c r="C242" s="43" t="s">
        <v>5</v>
      </c>
      <c r="D242" s="43" t="s">
        <v>548</v>
      </c>
      <c r="E242" s="43" t="s">
        <v>665</v>
      </c>
      <c r="F242" s="40">
        <v>504.9</v>
      </c>
      <c r="G242" s="15">
        <f t="shared" ref="G242:G245" si="33">(F242)*0.2</f>
        <v>100.98</v>
      </c>
      <c r="H242" s="40">
        <f t="shared" si="28"/>
        <v>605.88</v>
      </c>
      <c r="I242" s="45"/>
    </row>
    <row r="243" spans="1:9" ht="48">
      <c r="A243" s="95">
        <v>147</v>
      </c>
      <c r="B243" s="94" t="s">
        <v>719</v>
      </c>
      <c r="C243" s="10" t="s">
        <v>5</v>
      </c>
      <c r="D243" s="10" t="s">
        <v>548</v>
      </c>
      <c r="E243" s="10" t="s">
        <v>666</v>
      </c>
      <c r="F243" s="11">
        <v>467.1</v>
      </c>
      <c r="G243" s="15">
        <f t="shared" si="33"/>
        <v>93.420000000000016</v>
      </c>
      <c r="H243" s="11">
        <f t="shared" si="28"/>
        <v>560.52</v>
      </c>
      <c r="I243" s="45"/>
    </row>
    <row r="244" spans="1:9" s="46" customFormat="1" ht="30">
      <c r="A244" s="88">
        <v>148</v>
      </c>
      <c r="B244" s="43" t="s">
        <v>667</v>
      </c>
      <c r="C244" s="43" t="s">
        <v>5</v>
      </c>
      <c r="D244" s="43" t="s">
        <v>548</v>
      </c>
      <c r="E244" s="43" t="s">
        <v>342</v>
      </c>
      <c r="F244" s="40">
        <v>467.1</v>
      </c>
      <c r="G244" s="15">
        <f t="shared" si="33"/>
        <v>93.420000000000016</v>
      </c>
      <c r="H244" s="40">
        <f t="shared" si="28"/>
        <v>560.52</v>
      </c>
      <c r="I244" s="45"/>
    </row>
    <row r="245" spans="1:9" s="46" customFormat="1" ht="60">
      <c r="A245" s="95">
        <v>149</v>
      </c>
      <c r="B245" s="41" t="s">
        <v>336</v>
      </c>
      <c r="C245" s="10" t="s">
        <v>668</v>
      </c>
      <c r="D245" s="10" t="s">
        <v>549</v>
      </c>
      <c r="E245" s="140" t="s">
        <v>752</v>
      </c>
      <c r="F245" s="11">
        <v>540</v>
      </c>
      <c r="G245" s="15">
        <f t="shared" si="33"/>
        <v>108</v>
      </c>
      <c r="H245" s="11">
        <f t="shared" si="28"/>
        <v>648</v>
      </c>
      <c r="I245" s="45"/>
    </row>
    <row r="246" spans="1:9" s="46" customFormat="1" ht="60">
      <c r="A246" s="88">
        <v>150</v>
      </c>
      <c r="B246" s="42" t="s">
        <v>336</v>
      </c>
      <c r="C246" s="43" t="s">
        <v>668</v>
      </c>
      <c r="D246" s="43" t="s">
        <v>550</v>
      </c>
      <c r="E246" s="43" t="s">
        <v>343</v>
      </c>
      <c r="F246" s="40">
        <v>540</v>
      </c>
      <c r="G246" s="15">
        <f>(F246)*0.2</f>
        <v>108</v>
      </c>
      <c r="H246" s="40">
        <f t="shared" si="28"/>
        <v>648</v>
      </c>
      <c r="I246" s="45"/>
    </row>
    <row r="247" spans="1:9" ht="15">
      <c r="A247" s="95">
        <v>151</v>
      </c>
      <c r="B247" s="10" t="s">
        <v>344</v>
      </c>
      <c r="C247" s="10" t="s">
        <v>5</v>
      </c>
      <c r="D247" s="10" t="s">
        <v>551</v>
      </c>
      <c r="E247" s="10" t="s">
        <v>345</v>
      </c>
      <c r="F247" s="11">
        <v>469.8</v>
      </c>
      <c r="G247" s="15">
        <f t="shared" ref="G247:G250" si="34">(F247)*0.2</f>
        <v>93.960000000000008</v>
      </c>
      <c r="H247" s="11">
        <f t="shared" si="28"/>
        <v>563.76</v>
      </c>
      <c r="I247" s="45"/>
    </row>
    <row r="248" spans="1:9" s="46" customFormat="1" ht="72" customHeight="1">
      <c r="A248" s="88">
        <v>152</v>
      </c>
      <c r="B248" s="83" t="s">
        <v>346</v>
      </c>
      <c r="C248" s="83" t="s">
        <v>347</v>
      </c>
      <c r="D248" s="83" t="s">
        <v>551</v>
      </c>
      <c r="E248" s="43" t="s">
        <v>669</v>
      </c>
      <c r="F248" s="40">
        <v>493.2</v>
      </c>
      <c r="G248" s="15">
        <f t="shared" si="34"/>
        <v>98.64</v>
      </c>
      <c r="H248" s="40">
        <f t="shared" si="28"/>
        <v>591.84</v>
      </c>
      <c r="I248" s="45"/>
    </row>
    <row r="249" spans="1:9" ht="60">
      <c r="A249" s="95">
        <v>153</v>
      </c>
      <c r="B249" s="10" t="s">
        <v>670</v>
      </c>
      <c r="C249" s="140" t="s">
        <v>754</v>
      </c>
      <c r="D249" s="10" t="s">
        <v>552</v>
      </c>
      <c r="E249" s="140" t="s">
        <v>753</v>
      </c>
      <c r="F249" s="11">
        <v>375.3</v>
      </c>
      <c r="G249" s="15">
        <f t="shared" si="34"/>
        <v>75.06</v>
      </c>
      <c r="H249" s="11">
        <f t="shared" si="28"/>
        <v>450.36</v>
      </c>
      <c r="I249" s="45"/>
    </row>
    <row r="250" spans="1:9" s="46" customFormat="1" ht="28.5" customHeight="1">
      <c r="A250" s="88">
        <v>154</v>
      </c>
      <c r="B250" s="43" t="s">
        <v>671</v>
      </c>
      <c r="C250" s="43" t="s">
        <v>5</v>
      </c>
      <c r="D250" s="43" t="s">
        <v>553</v>
      </c>
      <c r="E250" s="139" t="s">
        <v>755</v>
      </c>
      <c r="F250" s="40">
        <v>199.8</v>
      </c>
      <c r="G250" s="15">
        <f t="shared" si="34"/>
        <v>39.960000000000008</v>
      </c>
      <c r="H250" s="40">
        <f t="shared" si="28"/>
        <v>239.76000000000002</v>
      </c>
      <c r="I250" s="45"/>
    </row>
    <row r="251" spans="1:9" ht="30">
      <c r="A251" s="95">
        <v>155</v>
      </c>
      <c r="B251" s="10" t="s">
        <v>672</v>
      </c>
      <c r="C251" s="10" t="s">
        <v>5</v>
      </c>
      <c r="D251" s="10" t="s">
        <v>554</v>
      </c>
      <c r="E251" s="106" t="s">
        <v>724</v>
      </c>
      <c r="F251" s="11">
        <v>329.4</v>
      </c>
      <c r="G251" s="15">
        <f>(F251)*0.2</f>
        <v>65.88</v>
      </c>
      <c r="H251" s="11">
        <f t="shared" si="28"/>
        <v>395.28</v>
      </c>
      <c r="I251" s="45"/>
    </row>
    <row r="252" spans="1:9" s="46" customFormat="1" ht="30">
      <c r="A252" s="88">
        <v>156</v>
      </c>
      <c r="B252" s="43" t="s">
        <v>348</v>
      </c>
      <c r="C252" s="43" t="s">
        <v>216</v>
      </c>
      <c r="D252" s="43" t="s">
        <v>673</v>
      </c>
      <c r="E252" s="43" t="s">
        <v>349</v>
      </c>
      <c r="F252" s="40">
        <v>329.4</v>
      </c>
      <c r="G252" s="15">
        <f t="shared" ref="G252:G254" si="35">(F252)*0.2</f>
        <v>65.88</v>
      </c>
      <c r="H252" s="40">
        <f t="shared" si="28"/>
        <v>395.28</v>
      </c>
      <c r="I252" s="45"/>
    </row>
    <row r="253" spans="1:9" ht="15">
      <c r="A253" s="95">
        <v>157</v>
      </c>
      <c r="B253" s="10" t="s">
        <v>350</v>
      </c>
      <c r="C253" s="10" t="s">
        <v>5</v>
      </c>
      <c r="D253" s="10" t="s">
        <v>498</v>
      </c>
      <c r="E253" s="140" t="s">
        <v>756</v>
      </c>
      <c r="F253" s="11">
        <v>302.39999999999998</v>
      </c>
      <c r="G253" s="15">
        <f t="shared" si="35"/>
        <v>60.48</v>
      </c>
      <c r="H253" s="11">
        <f t="shared" si="28"/>
        <v>362.88</v>
      </c>
      <c r="I253" s="45"/>
    </row>
    <row r="254" spans="1:9" s="46" customFormat="1" ht="45">
      <c r="A254" s="88">
        <v>158</v>
      </c>
      <c r="B254" s="43" t="s">
        <v>674</v>
      </c>
      <c r="C254" s="43" t="s">
        <v>5</v>
      </c>
      <c r="D254" s="43" t="s">
        <v>547</v>
      </c>
      <c r="E254" s="105" t="s">
        <v>725</v>
      </c>
      <c r="F254" s="40">
        <v>429.3</v>
      </c>
      <c r="G254" s="15">
        <f t="shared" si="35"/>
        <v>85.860000000000014</v>
      </c>
      <c r="H254" s="40">
        <f t="shared" si="28"/>
        <v>515.16000000000008</v>
      </c>
      <c r="I254" s="45"/>
    </row>
    <row r="255" spans="1:9" ht="180">
      <c r="A255" s="95">
        <v>159</v>
      </c>
      <c r="B255" s="7" t="s">
        <v>728</v>
      </c>
      <c r="C255" s="7" t="s">
        <v>675</v>
      </c>
      <c r="D255" s="7" t="s">
        <v>676</v>
      </c>
      <c r="E255" s="7" t="s">
        <v>677</v>
      </c>
      <c r="F255" s="13">
        <v>1296</v>
      </c>
      <c r="G255" s="13">
        <f>(F255)*0.2</f>
        <v>259.2</v>
      </c>
      <c r="H255" s="13">
        <f>F255+G255</f>
        <v>1555.2</v>
      </c>
      <c r="I255" s="64"/>
    </row>
    <row r="256" spans="1:9" s="46" customFormat="1" ht="89.25" customHeight="1">
      <c r="A256" s="88">
        <v>160</v>
      </c>
      <c r="B256" s="119" t="s">
        <v>732</v>
      </c>
      <c r="C256" s="105" t="s">
        <v>678</v>
      </c>
      <c r="D256" s="82" t="s">
        <v>555</v>
      </c>
      <c r="E256" s="43" t="s">
        <v>677</v>
      </c>
      <c r="F256" s="40">
        <v>1080</v>
      </c>
      <c r="G256" s="44">
        <f>(F256)*0.2</f>
        <v>216</v>
      </c>
      <c r="H256" s="40">
        <f>SUM(F256:G256)</f>
        <v>1296</v>
      </c>
      <c r="I256" s="45"/>
    </row>
    <row r="257" spans="1:9" ht="75">
      <c r="A257" s="95">
        <v>161</v>
      </c>
      <c r="B257" s="10" t="s">
        <v>682</v>
      </c>
      <c r="C257" s="10" t="s">
        <v>679</v>
      </c>
      <c r="D257" s="10" t="s">
        <v>556</v>
      </c>
      <c r="E257" s="10" t="s">
        <v>316</v>
      </c>
      <c r="F257" s="11">
        <v>1200</v>
      </c>
      <c r="G257" s="12">
        <f>(F257)*0.2</f>
        <v>240</v>
      </c>
      <c r="H257" s="11">
        <f>SUM(F257:G257)</f>
        <v>1440</v>
      </c>
      <c r="I257" s="45"/>
    </row>
    <row r="258" spans="1:9" s="46" customFormat="1" ht="45">
      <c r="A258" s="88">
        <v>162</v>
      </c>
      <c r="B258" s="43" t="s">
        <v>680</v>
      </c>
      <c r="C258" s="43" t="s">
        <v>681</v>
      </c>
      <c r="D258" s="80" t="s">
        <v>536</v>
      </c>
      <c r="E258" s="139" t="s">
        <v>757</v>
      </c>
      <c r="F258" s="81">
        <v>2890</v>
      </c>
      <c r="G258" s="12">
        <f t="shared" ref="G258:G311" si="36">(F258)*0.2</f>
        <v>578</v>
      </c>
      <c r="H258" s="81">
        <f>SUM(F258:G258)</f>
        <v>3468</v>
      </c>
      <c r="I258" s="65"/>
    </row>
    <row r="259" spans="1:9" ht="60">
      <c r="A259" s="95">
        <v>163</v>
      </c>
      <c r="B259" s="47" t="s">
        <v>712</v>
      </c>
      <c r="C259" s="48" t="s">
        <v>5</v>
      </c>
      <c r="D259" s="47" t="s">
        <v>713</v>
      </c>
      <c r="E259" s="47" t="s">
        <v>714</v>
      </c>
      <c r="F259" s="16">
        <v>1000</v>
      </c>
      <c r="G259" s="12">
        <f t="shared" si="36"/>
        <v>200</v>
      </c>
      <c r="H259" s="81">
        <f>SUM(F259:G259)</f>
        <v>1200</v>
      </c>
      <c r="I259" s="65"/>
    </row>
    <row r="260" spans="1:9" s="46" customFormat="1" ht="45">
      <c r="A260" s="216">
        <v>164</v>
      </c>
      <c r="B260" s="217" t="s">
        <v>351</v>
      </c>
      <c r="C260" s="78" t="s">
        <v>743</v>
      </c>
      <c r="D260" s="78" t="s">
        <v>557</v>
      </c>
      <c r="E260" s="72" t="s">
        <v>352</v>
      </c>
      <c r="F260" s="73">
        <v>1300</v>
      </c>
      <c r="G260" s="115">
        <f t="shared" si="36"/>
        <v>260</v>
      </c>
      <c r="H260" s="24">
        <f t="shared" ref="H260:H266" si="37">SUM(F260:G260)</f>
        <v>1560</v>
      </c>
      <c r="I260" s="61"/>
    </row>
    <row r="261" spans="1:9" s="46" customFormat="1" ht="45">
      <c r="A261" s="216"/>
      <c r="B261" s="217"/>
      <c r="C261" s="78" t="s">
        <v>742</v>
      </c>
      <c r="D261" s="72" t="s">
        <v>558</v>
      </c>
      <c r="E261" s="72" t="s">
        <v>352</v>
      </c>
      <c r="F261" s="73">
        <v>1300</v>
      </c>
      <c r="G261" s="115">
        <f t="shared" si="36"/>
        <v>260</v>
      </c>
      <c r="H261" s="24">
        <f t="shared" si="37"/>
        <v>1560</v>
      </c>
      <c r="I261" s="61"/>
    </row>
    <row r="262" spans="1:9" s="46" customFormat="1" ht="45">
      <c r="A262" s="216"/>
      <c r="B262" s="217"/>
      <c r="C262" s="125" t="s">
        <v>742</v>
      </c>
      <c r="D262" s="123" t="s">
        <v>735</v>
      </c>
      <c r="E262" s="123" t="s">
        <v>352</v>
      </c>
      <c r="F262" s="126">
        <v>1300</v>
      </c>
      <c r="G262" s="15">
        <v>260</v>
      </c>
      <c r="H262" s="126">
        <v>1300</v>
      </c>
      <c r="I262" s="61"/>
    </row>
    <row r="263" spans="1:9" s="46" customFormat="1" ht="45">
      <c r="A263" s="216"/>
      <c r="B263" s="217"/>
      <c r="C263" s="78" t="s">
        <v>742</v>
      </c>
      <c r="D263" s="78" t="s">
        <v>559</v>
      </c>
      <c r="E263" s="72" t="s">
        <v>353</v>
      </c>
      <c r="F263" s="73">
        <v>1300</v>
      </c>
      <c r="G263" s="115">
        <f t="shared" si="36"/>
        <v>260</v>
      </c>
      <c r="H263" s="24">
        <f t="shared" si="37"/>
        <v>1560</v>
      </c>
      <c r="I263" s="61"/>
    </row>
    <row r="264" spans="1:9" ht="15">
      <c r="A264" s="8">
        <v>165</v>
      </c>
      <c r="B264" s="39" t="s">
        <v>354</v>
      </c>
      <c r="C264" s="39" t="s">
        <v>355</v>
      </c>
      <c r="D264" s="39" t="s">
        <v>558</v>
      </c>
      <c r="E264" s="39" t="s">
        <v>356</v>
      </c>
      <c r="F264" s="6">
        <v>1650</v>
      </c>
      <c r="G264" s="115">
        <f t="shared" si="36"/>
        <v>330</v>
      </c>
      <c r="H264" s="24">
        <f t="shared" si="37"/>
        <v>1980</v>
      </c>
      <c r="I264" s="61"/>
    </row>
    <row r="265" spans="1:9" s="46" customFormat="1" ht="30" customHeight="1">
      <c r="A265" s="74">
        <v>166</v>
      </c>
      <c r="B265" s="72" t="s">
        <v>357</v>
      </c>
      <c r="C265" s="72" t="s">
        <v>357</v>
      </c>
      <c r="D265" s="72" t="s">
        <v>558</v>
      </c>
      <c r="E265" s="78" t="s">
        <v>358</v>
      </c>
      <c r="F265" s="73">
        <v>1650</v>
      </c>
      <c r="G265" s="115">
        <f t="shared" si="36"/>
        <v>330</v>
      </c>
      <c r="H265" s="24">
        <f t="shared" si="37"/>
        <v>1980</v>
      </c>
      <c r="I265" s="61"/>
    </row>
    <row r="266" spans="1:9" ht="30" customHeight="1">
      <c r="A266" s="8">
        <v>167</v>
      </c>
      <c r="B266" s="39" t="s">
        <v>359</v>
      </c>
      <c r="C266" s="7" t="s">
        <v>360</v>
      </c>
      <c r="D266" s="7" t="s">
        <v>560</v>
      </c>
      <c r="E266" s="39" t="s">
        <v>361</v>
      </c>
      <c r="F266" s="6">
        <v>1680</v>
      </c>
      <c r="G266" s="115">
        <f t="shared" si="36"/>
        <v>336</v>
      </c>
      <c r="H266" s="24">
        <f t="shared" si="37"/>
        <v>2016</v>
      </c>
      <c r="I266" s="61"/>
    </row>
    <row r="267" spans="1:9" s="46" customFormat="1" ht="15">
      <c r="A267" s="93">
        <v>168</v>
      </c>
      <c r="B267" s="72" t="s">
        <v>351</v>
      </c>
      <c r="C267" s="72" t="s">
        <v>362</v>
      </c>
      <c r="D267" s="72" t="s">
        <v>561</v>
      </c>
      <c r="E267" s="72" t="s">
        <v>363</v>
      </c>
      <c r="F267" s="73">
        <v>1680</v>
      </c>
      <c r="G267" s="115">
        <f t="shared" si="36"/>
        <v>336</v>
      </c>
      <c r="H267" s="24">
        <f t="shared" ref="H267:H290" si="38">F267+G267</f>
        <v>2016</v>
      </c>
      <c r="I267" s="61"/>
    </row>
    <row r="268" spans="1:9" ht="30" customHeight="1" thickBot="1">
      <c r="A268" s="8">
        <v>169</v>
      </c>
      <c r="B268" s="39" t="s">
        <v>351</v>
      </c>
      <c r="C268" s="39" t="s">
        <v>364</v>
      </c>
      <c r="D268" s="7" t="s">
        <v>562</v>
      </c>
      <c r="E268" s="39" t="s">
        <v>365</v>
      </c>
      <c r="F268" s="6">
        <v>1300</v>
      </c>
      <c r="G268" s="115">
        <f t="shared" si="36"/>
        <v>260</v>
      </c>
      <c r="H268" s="23">
        <f t="shared" si="38"/>
        <v>1560</v>
      </c>
      <c r="I268" s="61"/>
    </row>
    <row r="269" spans="1:9" ht="30" customHeight="1" thickBot="1">
      <c r="A269" s="8">
        <v>170</v>
      </c>
      <c r="B269" s="122" t="s">
        <v>354</v>
      </c>
      <c r="C269" s="122" t="s">
        <v>355</v>
      </c>
      <c r="D269" s="127" t="s">
        <v>736</v>
      </c>
      <c r="E269" s="128" t="s">
        <v>737</v>
      </c>
      <c r="F269" s="6">
        <v>1650</v>
      </c>
      <c r="G269" s="115">
        <v>330</v>
      </c>
      <c r="H269" s="23">
        <v>1980</v>
      </c>
      <c r="I269" s="61"/>
    </row>
    <row r="270" spans="1:9" ht="30" customHeight="1" thickBot="1">
      <c r="A270" s="8">
        <v>171</v>
      </c>
      <c r="B270" s="120" t="s">
        <v>357</v>
      </c>
      <c r="C270" s="120" t="s">
        <v>357</v>
      </c>
      <c r="D270" s="127" t="s">
        <v>738</v>
      </c>
      <c r="E270" s="128" t="s">
        <v>740</v>
      </c>
      <c r="F270" s="6">
        <v>1650</v>
      </c>
      <c r="G270" s="115">
        <v>330</v>
      </c>
      <c r="H270" s="23">
        <v>1980</v>
      </c>
      <c r="I270" s="61"/>
    </row>
    <row r="271" spans="1:9" ht="30" customHeight="1" thickBot="1">
      <c r="A271" s="8">
        <v>172</v>
      </c>
      <c r="B271" s="122" t="s">
        <v>359</v>
      </c>
      <c r="C271" s="121" t="s">
        <v>360</v>
      </c>
      <c r="D271" s="127" t="s">
        <v>738</v>
      </c>
      <c r="E271" s="128" t="s">
        <v>741</v>
      </c>
      <c r="F271" s="6">
        <v>1680</v>
      </c>
      <c r="G271" s="115">
        <v>336</v>
      </c>
      <c r="H271" s="23">
        <v>2016</v>
      </c>
      <c r="I271" s="61"/>
    </row>
    <row r="272" spans="1:9" ht="30" customHeight="1" thickBot="1">
      <c r="A272" s="8">
        <v>173</v>
      </c>
      <c r="B272" s="122" t="s">
        <v>354</v>
      </c>
      <c r="C272" s="122" t="s">
        <v>355</v>
      </c>
      <c r="D272" s="127" t="s">
        <v>738</v>
      </c>
      <c r="E272" s="128" t="s">
        <v>739</v>
      </c>
      <c r="F272" s="6">
        <v>1650</v>
      </c>
      <c r="G272" s="115">
        <v>330</v>
      </c>
      <c r="H272" s="23">
        <v>1980</v>
      </c>
      <c r="I272" s="61"/>
    </row>
    <row r="273" spans="1:9" s="46" customFormat="1" ht="30">
      <c r="A273" s="152">
        <v>174</v>
      </c>
      <c r="B273" s="150" t="s">
        <v>366</v>
      </c>
      <c r="C273" s="150" t="s">
        <v>5</v>
      </c>
      <c r="D273" s="72" t="s">
        <v>419</v>
      </c>
      <c r="E273" s="78" t="s">
        <v>367</v>
      </c>
      <c r="F273" s="73">
        <v>459</v>
      </c>
      <c r="G273" s="115">
        <f t="shared" si="36"/>
        <v>91.800000000000011</v>
      </c>
      <c r="H273" s="73">
        <f t="shared" si="38"/>
        <v>550.79999999999995</v>
      </c>
      <c r="I273" s="61"/>
    </row>
    <row r="274" spans="1:9" ht="23.25" customHeight="1">
      <c r="A274" s="154">
        <v>175</v>
      </c>
      <c r="B274" s="149" t="s">
        <v>690</v>
      </c>
      <c r="C274" s="149" t="s">
        <v>5</v>
      </c>
      <c r="D274" s="39" t="s">
        <v>419</v>
      </c>
      <c r="E274" s="39" t="s">
        <v>368</v>
      </c>
      <c r="F274" s="6">
        <v>518.4</v>
      </c>
      <c r="G274" s="115">
        <f t="shared" si="36"/>
        <v>103.68</v>
      </c>
      <c r="H274" s="6">
        <f t="shared" si="38"/>
        <v>622.07999999999993</v>
      </c>
      <c r="I274" s="61"/>
    </row>
    <row r="275" spans="1:9" s="46" customFormat="1" ht="30" customHeight="1">
      <c r="A275" s="152">
        <v>176</v>
      </c>
      <c r="B275" s="150" t="s">
        <v>691</v>
      </c>
      <c r="C275" s="150" t="s">
        <v>5</v>
      </c>
      <c r="D275" s="72" t="s">
        <v>419</v>
      </c>
      <c r="E275" s="72" t="s">
        <v>598</v>
      </c>
      <c r="F275" s="73">
        <v>459</v>
      </c>
      <c r="G275" s="115">
        <f t="shared" si="36"/>
        <v>91.800000000000011</v>
      </c>
      <c r="H275" s="73">
        <f t="shared" si="38"/>
        <v>550.79999999999995</v>
      </c>
      <c r="I275" s="61"/>
    </row>
    <row r="276" spans="1:9" ht="30" customHeight="1">
      <c r="A276" s="8">
        <v>177</v>
      </c>
      <c r="B276" s="109" t="s">
        <v>730</v>
      </c>
      <c r="C276" s="109" t="s">
        <v>5</v>
      </c>
      <c r="D276" s="108" t="s">
        <v>419</v>
      </c>
      <c r="E276" s="109" t="s">
        <v>369</v>
      </c>
      <c r="F276" s="6">
        <v>742.5</v>
      </c>
      <c r="G276" s="115">
        <f t="shared" si="36"/>
        <v>148.5</v>
      </c>
      <c r="H276" s="6">
        <f t="shared" si="38"/>
        <v>891</v>
      </c>
      <c r="I276" s="25"/>
    </row>
    <row r="277" spans="1:9" s="46" customFormat="1" ht="30" customHeight="1">
      <c r="A277" s="124">
        <v>178</v>
      </c>
      <c r="B277" s="107" t="s">
        <v>730</v>
      </c>
      <c r="C277" s="107" t="s">
        <v>5</v>
      </c>
      <c r="D277" s="110" t="s">
        <v>729</v>
      </c>
      <c r="E277" s="107" t="s">
        <v>609</v>
      </c>
      <c r="F277" s="73">
        <v>742.5</v>
      </c>
      <c r="G277" s="115">
        <f t="shared" si="36"/>
        <v>148.5</v>
      </c>
      <c r="H277" s="73">
        <f t="shared" si="38"/>
        <v>891</v>
      </c>
      <c r="I277" s="25"/>
    </row>
    <row r="278" spans="1:9" ht="30" customHeight="1">
      <c r="A278" s="151">
        <v>179</v>
      </c>
      <c r="B278" s="157" t="s">
        <v>689</v>
      </c>
      <c r="C278" s="29" t="s">
        <v>5</v>
      </c>
      <c r="D278" s="39" t="s">
        <v>419</v>
      </c>
      <c r="E278" s="39" t="s">
        <v>370</v>
      </c>
      <c r="F278" s="6">
        <v>777.6</v>
      </c>
      <c r="G278" s="115">
        <f t="shared" si="36"/>
        <v>155.52000000000001</v>
      </c>
      <c r="H278" s="6">
        <f t="shared" si="38"/>
        <v>933.12</v>
      </c>
      <c r="I278" s="61"/>
    </row>
    <row r="279" spans="1:9" s="46" customFormat="1" ht="30" customHeight="1">
      <c r="A279" s="152">
        <v>180</v>
      </c>
      <c r="B279" s="153" t="s">
        <v>688</v>
      </c>
      <c r="C279" s="150" t="s">
        <v>5</v>
      </c>
      <c r="D279" s="72" t="s">
        <v>419</v>
      </c>
      <c r="E279" s="78" t="s">
        <v>610</v>
      </c>
      <c r="F279" s="73">
        <v>845.1</v>
      </c>
      <c r="G279" s="115">
        <f t="shared" si="36"/>
        <v>169.02</v>
      </c>
      <c r="H279" s="73">
        <f t="shared" si="38"/>
        <v>1014.12</v>
      </c>
      <c r="I279" s="61"/>
    </row>
    <row r="280" spans="1:9" ht="30">
      <c r="A280" s="96">
        <v>181</v>
      </c>
      <c r="B280" s="7" t="s">
        <v>371</v>
      </c>
      <c r="C280" s="39" t="s">
        <v>5</v>
      </c>
      <c r="D280" s="39" t="s">
        <v>478</v>
      </c>
      <c r="E280" s="39" t="s">
        <v>599</v>
      </c>
      <c r="F280" s="6">
        <v>459</v>
      </c>
      <c r="G280" s="115">
        <f t="shared" si="36"/>
        <v>91.800000000000011</v>
      </c>
      <c r="H280" s="6">
        <f t="shared" si="38"/>
        <v>550.79999999999995</v>
      </c>
      <c r="I280" s="61"/>
    </row>
    <row r="281" spans="1:9" s="46" customFormat="1" ht="45">
      <c r="A281" s="68">
        <v>182</v>
      </c>
      <c r="B281" s="71" t="s">
        <v>372</v>
      </c>
      <c r="C281" s="69"/>
      <c r="D281" s="71" t="s">
        <v>564</v>
      </c>
      <c r="E281" s="71" t="s">
        <v>373</v>
      </c>
      <c r="F281" s="9">
        <v>459</v>
      </c>
      <c r="G281" s="12">
        <f t="shared" si="36"/>
        <v>91.800000000000011</v>
      </c>
      <c r="H281" s="9">
        <f t="shared" si="38"/>
        <v>550.79999999999995</v>
      </c>
      <c r="I281" s="25"/>
    </row>
    <row r="282" spans="1:9" ht="45">
      <c r="A282" s="32">
        <v>183</v>
      </c>
      <c r="B282" s="35" t="s">
        <v>374</v>
      </c>
      <c r="C282" s="29" t="s">
        <v>5</v>
      </c>
      <c r="D282" s="29" t="s">
        <v>565</v>
      </c>
      <c r="E282" s="29" t="s">
        <v>375</v>
      </c>
      <c r="F282" s="33">
        <v>423.9</v>
      </c>
      <c r="G282" s="12">
        <f t="shared" si="36"/>
        <v>84.78</v>
      </c>
      <c r="H282" s="33">
        <f t="shared" si="38"/>
        <v>508.67999999999995</v>
      </c>
      <c r="I282" s="25"/>
    </row>
    <row r="283" spans="1:9" ht="27.75" customHeight="1">
      <c r="A283" s="147">
        <v>184</v>
      </c>
      <c r="B283" s="148" t="s">
        <v>376</v>
      </c>
      <c r="C283" s="29" t="s">
        <v>5</v>
      </c>
      <c r="D283" s="29" t="s">
        <v>729</v>
      </c>
      <c r="E283" s="29" t="s">
        <v>210</v>
      </c>
      <c r="F283" s="33">
        <v>1328.4</v>
      </c>
      <c r="G283" s="12">
        <f t="shared" si="36"/>
        <v>265.68</v>
      </c>
      <c r="H283" s="33">
        <f t="shared" si="38"/>
        <v>1594.0800000000002</v>
      </c>
      <c r="I283" s="25"/>
    </row>
    <row r="284" spans="1:9" ht="30" customHeight="1">
      <c r="A284" s="154">
        <v>185</v>
      </c>
      <c r="B284" s="155" t="s">
        <v>377</v>
      </c>
      <c r="C284" s="149" t="s">
        <v>5</v>
      </c>
      <c r="D284" s="39" t="s">
        <v>419</v>
      </c>
      <c r="E284" s="39" t="s">
        <v>378</v>
      </c>
      <c r="F284" s="6">
        <v>459</v>
      </c>
      <c r="G284" s="115">
        <f t="shared" si="36"/>
        <v>91.800000000000011</v>
      </c>
      <c r="H284" s="6">
        <f t="shared" si="38"/>
        <v>550.79999999999995</v>
      </c>
      <c r="I284" s="61"/>
    </row>
    <row r="285" spans="1:9" s="46" customFormat="1" ht="30" customHeight="1">
      <c r="A285" s="124">
        <v>186</v>
      </c>
      <c r="B285" s="110" t="s">
        <v>379</v>
      </c>
      <c r="C285" s="107" t="s">
        <v>5</v>
      </c>
      <c r="D285" s="110" t="s">
        <v>767</v>
      </c>
      <c r="E285" s="107" t="s">
        <v>600</v>
      </c>
      <c r="F285" s="73">
        <v>742.5</v>
      </c>
      <c r="G285" s="115">
        <f t="shared" si="36"/>
        <v>148.5</v>
      </c>
      <c r="H285" s="73">
        <f t="shared" si="38"/>
        <v>891</v>
      </c>
      <c r="I285" s="25"/>
    </row>
    <row r="286" spans="1:9" ht="30" customHeight="1">
      <c r="A286" s="32">
        <v>187</v>
      </c>
      <c r="B286" s="35" t="s">
        <v>380</v>
      </c>
      <c r="C286" s="29" t="s">
        <v>5</v>
      </c>
      <c r="D286" s="29" t="s">
        <v>729</v>
      </c>
      <c r="E286" s="29" t="s">
        <v>381</v>
      </c>
      <c r="F286" s="33">
        <v>742.5</v>
      </c>
      <c r="G286" s="12">
        <f t="shared" si="36"/>
        <v>148.5</v>
      </c>
      <c r="H286" s="33">
        <f t="shared" si="38"/>
        <v>891</v>
      </c>
      <c r="I286" s="25"/>
    </row>
    <row r="287" spans="1:9" s="46" customFormat="1" ht="30" customHeight="1">
      <c r="A287" s="152">
        <v>188</v>
      </c>
      <c r="B287" s="153" t="s">
        <v>382</v>
      </c>
      <c r="C287" s="150" t="s">
        <v>5</v>
      </c>
      <c r="D287" s="72" t="s">
        <v>419</v>
      </c>
      <c r="E287" s="72" t="s">
        <v>601</v>
      </c>
      <c r="F287" s="73">
        <v>518.4</v>
      </c>
      <c r="G287" s="115">
        <f t="shared" si="36"/>
        <v>103.68</v>
      </c>
      <c r="H287" s="73">
        <f t="shared" si="38"/>
        <v>622.07999999999993</v>
      </c>
      <c r="I287" s="61"/>
    </row>
    <row r="288" spans="1:9" ht="30" customHeight="1">
      <c r="A288" s="154">
        <v>189</v>
      </c>
      <c r="B288" s="155" t="s">
        <v>684</v>
      </c>
      <c r="C288" s="149" t="s">
        <v>5</v>
      </c>
      <c r="D288" s="39" t="s">
        <v>419</v>
      </c>
      <c r="E288" s="39" t="s">
        <v>602</v>
      </c>
      <c r="F288" s="6">
        <v>777.6</v>
      </c>
      <c r="G288" s="115">
        <f t="shared" si="36"/>
        <v>155.52000000000001</v>
      </c>
      <c r="H288" s="6">
        <f t="shared" si="38"/>
        <v>933.12</v>
      </c>
      <c r="I288" s="61"/>
    </row>
    <row r="289" spans="1:9" s="46" customFormat="1" ht="30" customHeight="1">
      <c r="A289" s="152">
        <v>190</v>
      </c>
      <c r="B289" s="153" t="s">
        <v>685</v>
      </c>
      <c r="C289" s="150" t="s">
        <v>5</v>
      </c>
      <c r="D289" s="72" t="s">
        <v>419</v>
      </c>
      <c r="E289" s="78" t="s">
        <v>383</v>
      </c>
      <c r="F289" s="73">
        <v>1107</v>
      </c>
      <c r="G289" s="115">
        <f t="shared" si="36"/>
        <v>221.4</v>
      </c>
      <c r="H289" s="73">
        <f t="shared" si="38"/>
        <v>1328.4</v>
      </c>
      <c r="I289" s="61"/>
    </row>
    <row r="290" spans="1:9" ht="30" customHeight="1">
      <c r="A290" s="154">
        <v>191</v>
      </c>
      <c r="B290" s="155" t="s">
        <v>384</v>
      </c>
      <c r="C290" s="149" t="s">
        <v>5</v>
      </c>
      <c r="D290" s="39" t="s">
        <v>419</v>
      </c>
      <c r="E290" s="39" t="s">
        <v>603</v>
      </c>
      <c r="F290" s="6">
        <v>459</v>
      </c>
      <c r="G290" s="115">
        <f t="shared" si="36"/>
        <v>91.800000000000011</v>
      </c>
      <c r="H290" s="6">
        <f t="shared" si="38"/>
        <v>550.79999999999995</v>
      </c>
      <c r="I290" s="61"/>
    </row>
    <row r="291" spans="1:9" s="46" customFormat="1" ht="30" customHeight="1">
      <c r="A291" s="158">
        <v>192</v>
      </c>
      <c r="B291" s="156" t="s">
        <v>575</v>
      </c>
      <c r="C291" s="69" t="s">
        <v>5</v>
      </c>
      <c r="D291" s="72" t="s">
        <v>419</v>
      </c>
      <c r="E291" s="72" t="s">
        <v>604</v>
      </c>
      <c r="F291" s="73">
        <v>459</v>
      </c>
      <c r="G291" s="115">
        <f t="shared" si="36"/>
        <v>91.800000000000011</v>
      </c>
      <c r="H291" s="73">
        <f t="shared" ref="H291:H311" si="39">F291+G291</f>
        <v>550.79999999999995</v>
      </c>
      <c r="I291" s="61"/>
    </row>
    <row r="292" spans="1:9" ht="30" customHeight="1">
      <c r="A292" s="168">
        <v>193</v>
      </c>
      <c r="B292" s="175" t="s">
        <v>385</v>
      </c>
      <c r="C292" s="175" t="s">
        <v>5</v>
      </c>
      <c r="D292" s="29" t="s">
        <v>470</v>
      </c>
      <c r="E292" s="29" t="s">
        <v>116</v>
      </c>
      <c r="F292" s="33">
        <v>518.4</v>
      </c>
      <c r="G292" s="12">
        <f t="shared" si="36"/>
        <v>103.68</v>
      </c>
      <c r="H292" s="33">
        <f t="shared" si="39"/>
        <v>622.07999999999993</v>
      </c>
      <c r="I292" s="25"/>
    </row>
    <row r="293" spans="1:9" ht="30" customHeight="1">
      <c r="A293" s="168"/>
      <c r="B293" s="175"/>
      <c r="C293" s="175"/>
      <c r="D293" s="29" t="s">
        <v>566</v>
      </c>
      <c r="E293" s="29" t="s">
        <v>386</v>
      </c>
      <c r="F293" s="33">
        <v>518.4</v>
      </c>
      <c r="G293" s="12">
        <f t="shared" si="36"/>
        <v>103.68</v>
      </c>
      <c r="H293" s="33">
        <f t="shared" si="39"/>
        <v>622.07999999999993</v>
      </c>
      <c r="I293" s="25"/>
    </row>
    <row r="294" spans="1:9" s="46" customFormat="1" ht="30" customHeight="1">
      <c r="A294" s="95">
        <v>194</v>
      </c>
      <c r="B294" s="72" t="s">
        <v>686</v>
      </c>
      <c r="C294" s="72" t="s">
        <v>5</v>
      </c>
      <c r="D294" s="72" t="s">
        <v>478</v>
      </c>
      <c r="E294" s="72" t="s">
        <v>605</v>
      </c>
      <c r="F294" s="73">
        <v>777.6</v>
      </c>
      <c r="G294" s="115">
        <f t="shared" si="36"/>
        <v>155.52000000000001</v>
      </c>
      <c r="H294" s="73">
        <f t="shared" si="39"/>
        <v>933.12</v>
      </c>
      <c r="I294" s="61"/>
    </row>
    <row r="295" spans="1:9" ht="30" customHeight="1">
      <c r="A295" s="96">
        <v>195</v>
      </c>
      <c r="B295" s="7" t="s">
        <v>687</v>
      </c>
      <c r="C295" s="39" t="s">
        <v>5</v>
      </c>
      <c r="D295" s="39" t="s">
        <v>478</v>
      </c>
      <c r="E295" s="7" t="s">
        <v>387</v>
      </c>
      <c r="F295" s="6">
        <v>1007.1</v>
      </c>
      <c r="G295" s="115">
        <f t="shared" si="36"/>
        <v>201.42000000000002</v>
      </c>
      <c r="H295" s="6">
        <f t="shared" si="39"/>
        <v>1208.52</v>
      </c>
      <c r="I295" s="61"/>
    </row>
    <row r="296" spans="1:9" s="46" customFormat="1" ht="30" customHeight="1">
      <c r="A296" s="89">
        <v>196</v>
      </c>
      <c r="B296" s="71" t="s">
        <v>388</v>
      </c>
      <c r="C296" s="69" t="s">
        <v>5</v>
      </c>
      <c r="D296" s="69" t="s">
        <v>427</v>
      </c>
      <c r="E296" s="69" t="s">
        <v>389</v>
      </c>
      <c r="F296" s="9">
        <v>369.9</v>
      </c>
      <c r="G296" s="12">
        <f t="shared" si="36"/>
        <v>73.98</v>
      </c>
      <c r="H296" s="9">
        <f t="shared" si="39"/>
        <v>443.88</v>
      </c>
      <c r="I296" s="25"/>
    </row>
    <row r="297" spans="1:9" ht="30" customHeight="1">
      <c r="A297" s="88">
        <v>197</v>
      </c>
      <c r="B297" s="29" t="s">
        <v>390</v>
      </c>
      <c r="C297" s="29" t="s">
        <v>5</v>
      </c>
      <c r="D297" s="29" t="s">
        <v>427</v>
      </c>
      <c r="E297" s="29" t="s">
        <v>391</v>
      </c>
      <c r="F297" s="33">
        <v>186.3</v>
      </c>
      <c r="G297" s="12">
        <f t="shared" si="36"/>
        <v>37.260000000000005</v>
      </c>
      <c r="H297" s="33">
        <f t="shared" si="39"/>
        <v>223.56</v>
      </c>
      <c r="I297" s="25"/>
    </row>
    <row r="298" spans="1:9" s="46" customFormat="1" ht="30" customHeight="1">
      <c r="A298" s="95">
        <v>198</v>
      </c>
      <c r="B298" s="78" t="s">
        <v>392</v>
      </c>
      <c r="C298" s="72" t="s">
        <v>5</v>
      </c>
      <c r="D298" s="72" t="s">
        <v>419</v>
      </c>
      <c r="E298" s="78" t="s">
        <v>606</v>
      </c>
      <c r="F298" s="73">
        <v>1282.5</v>
      </c>
      <c r="G298" s="115">
        <f t="shared" si="36"/>
        <v>256.5</v>
      </c>
      <c r="H298" s="73">
        <f t="shared" si="39"/>
        <v>1539</v>
      </c>
      <c r="I298" s="61"/>
    </row>
    <row r="299" spans="1:9" ht="30" customHeight="1">
      <c r="A299" s="88">
        <v>199</v>
      </c>
      <c r="B299" s="29" t="s">
        <v>393</v>
      </c>
      <c r="C299" s="29" t="s">
        <v>5</v>
      </c>
      <c r="D299" s="29" t="s">
        <v>567</v>
      </c>
      <c r="E299" s="29" t="s">
        <v>394</v>
      </c>
      <c r="F299" s="33">
        <v>1328.4</v>
      </c>
      <c r="G299" s="12">
        <f t="shared" si="36"/>
        <v>265.68</v>
      </c>
      <c r="H299" s="33">
        <f t="shared" si="39"/>
        <v>1594.0800000000002</v>
      </c>
      <c r="I299" s="25"/>
    </row>
    <row r="300" spans="1:9" s="46" customFormat="1" ht="30" customHeight="1">
      <c r="A300" s="89">
        <v>200</v>
      </c>
      <c r="B300" s="69" t="s">
        <v>395</v>
      </c>
      <c r="C300" s="69" t="s">
        <v>5</v>
      </c>
      <c r="D300" s="69" t="s">
        <v>568</v>
      </c>
      <c r="E300" s="69" t="s">
        <v>396</v>
      </c>
      <c r="F300" s="9">
        <v>564.29999999999995</v>
      </c>
      <c r="G300" s="12">
        <f t="shared" si="36"/>
        <v>112.86</v>
      </c>
      <c r="H300" s="9">
        <f t="shared" si="39"/>
        <v>677.16</v>
      </c>
      <c r="I300" s="25"/>
    </row>
    <row r="301" spans="1:9" ht="30" customHeight="1">
      <c r="A301" s="96">
        <v>201</v>
      </c>
      <c r="B301" s="7" t="s">
        <v>397</v>
      </c>
      <c r="C301" s="39" t="s">
        <v>5</v>
      </c>
      <c r="D301" s="39" t="s">
        <v>565</v>
      </c>
      <c r="E301" s="39" t="s">
        <v>398</v>
      </c>
      <c r="F301" s="6">
        <v>459</v>
      </c>
      <c r="G301" s="115">
        <f t="shared" si="36"/>
        <v>91.800000000000011</v>
      </c>
      <c r="H301" s="6">
        <f t="shared" si="39"/>
        <v>550.79999999999995</v>
      </c>
      <c r="I301" s="61"/>
    </row>
    <row r="302" spans="1:9" s="46" customFormat="1" ht="30" customHeight="1">
      <c r="A302" s="89">
        <v>202</v>
      </c>
      <c r="B302" s="71" t="s">
        <v>399</v>
      </c>
      <c r="C302" s="69" t="s">
        <v>5</v>
      </c>
      <c r="D302" s="69" t="s">
        <v>729</v>
      </c>
      <c r="E302" s="69" t="s">
        <v>400</v>
      </c>
      <c r="F302" s="9">
        <v>553.5</v>
      </c>
      <c r="G302" s="12">
        <f t="shared" si="36"/>
        <v>110.7</v>
      </c>
      <c r="H302" s="9">
        <f t="shared" si="39"/>
        <v>664.2</v>
      </c>
      <c r="I302" s="25"/>
    </row>
    <row r="303" spans="1:9" ht="30" customHeight="1">
      <c r="A303" s="88">
        <v>203</v>
      </c>
      <c r="B303" s="29" t="s">
        <v>401</v>
      </c>
      <c r="C303" s="29" t="s">
        <v>5</v>
      </c>
      <c r="D303" s="29" t="s">
        <v>729</v>
      </c>
      <c r="E303" s="29" t="s">
        <v>402</v>
      </c>
      <c r="F303" s="33">
        <v>777.6</v>
      </c>
      <c r="G303" s="12">
        <f t="shared" si="36"/>
        <v>155.52000000000001</v>
      </c>
      <c r="H303" s="33">
        <f t="shared" si="39"/>
        <v>933.12</v>
      </c>
      <c r="I303" s="25"/>
    </row>
    <row r="304" spans="1:9" s="46" customFormat="1" ht="30" customHeight="1">
      <c r="A304" s="89">
        <v>204</v>
      </c>
      <c r="B304" s="71" t="s">
        <v>403</v>
      </c>
      <c r="C304" s="69" t="s">
        <v>5</v>
      </c>
      <c r="D304" s="69" t="s">
        <v>729</v>
      </c>
      <c r="E304" s="71" t="s">
        <v>404</v>
      </c>
      <c r="F304" s="9">
        <v>904.5</v>
      </c>
      <c r="G304" s="12">
        <f t="shared" si="36"/>
        <v>180.9</v>
      </c>
      <c r="H304" s="9">
        <f t="shared" si="39"/>
        <v>1085.4000000000001</v>
      </c>
      <c r="I304" s="25"/>
    </row>
    <row r="305" spans="1:10" ht="30" customHeight="1">
      <c r="A305" s="168">
        <v>205</v>
      </c>
      <c r="B305" s="223" t="s">
        <v>405</v>
      </c>
      <c r="C305" s="221" t="s">
        <v>5</v>
      </c>
      <c r="D305" s="39" t="s">
        <v>498</v>
      </c>
      <c r="E305" s="39" t="s">
        <v>607</v>
      </c>
      <c r="F305" s="6">
        <v>696.6</v>
      </c>
      <c r="G305" s="115">
        <f t="shared" si="36"/>
        <v>139.32000000000002</v>
      </c>
      <c r="H305" s="6">
        <f t="shared" si="39"/>
        <v>835.92000000000007</v>
      </c>
      <c r="I305" s="61"/>
    </row>
    <row r="306" spans="1:10" ht="30" customHeight="1">
      <c r="A306" s="168"/>
      <c r="B306" s="223"/>
      <c r="C306" s="222"/>
      <c r="D306" s="29" t="s">
        <v>569</v>
      </c>
      <c r="E306" s="29" t="s">
        <v>406</v>
      </c>
      <c r="F306" s="33">
        <v>696.6</v>
      </c>
      <c r="G306" s="12">
        <f t="shared" si="36"/>
        <v>139.32000000000002</v>
      </c>
      <c r="H306" s="33">
        <f t="shared" si="39"/>
        <v>835.92000000000007</v>
      </c>
      <c r="I306" s="25"/>
    </row>
    <row r="307" spans="1:10" s="46" customFormat="1" ht="30" customHeight="1">
      <c r="A307" s="68">
        <v>206</v>
      </c>
      <c r="B307" s="71" t="s">
        <v>407</v>
      </c>
      <c r="C307" s="69" t="s">
        <v>5</v>
      </c>
      <c r="D307" s="69" t="s">
        <v>570</v>
      </c>
      <c r="E307" s="69" t="s">
        <v>408</v>
      </c>
      <c r="F307" s="9">
        <v>459</v>
      </c>
      <c r="G307" s="12">
        <f t="shared" si="36"/>
        <v>91.800000000000011</v>
      </c>
      <c r="H307" s="9">
        <f t="shared" si="39"/>
        <v>550.79999999999995</v>
      </c>
      <c r="I307" s="25"/>
    </row>
    <row r="308" spans="1:10" ht="39.950000000000003" customHeight="1">
      <c r="A308" s="96">
        <v>207</v>
      </c>
      <c r="B308" s="7" t="s">
        <v>409</v>
      </c>
      <c r="C308" s="39" t="s">
        <v>5</v>
      </c>
      <c r="D308" s="39" t="s">
        <v>571</v>
      </c>
      <c r="E308" s="39" t="s">
        <v>410</v>
      </c>
      <c r="F308" s="6">
        <v>423.9</v>
      </c>
      <c r="G308" s="115">
        <f t="shared" si="36"/>
        <v>84.78</v>
      </c>
      <c r="H308" s="6">
        <f t="shared" si="39"/>
        <v>508.67999999999995</v>
      </c>
      <c r="I308" s="61"/>
    </row>
    <row r="309" spans="1:10" s="46" customFormat="1" ht="39.950000000000003" customHeight="1">
      <c r="A309" s="95">
        <v>208</v>
      </c>
      <c r="B309" s="78" t="s">
        <v>692</v>
      </c>
      <c r="C309" s="72" t="s">
        <v>5</v>
      </c>
      <c r="D309" s="72" t="s">
        <v>571</v>
      </c>
      <c r="E309" s="72" t="s">
        <v>608</v>
      </c>
      <c r="F309" s="73">
        <v>423.9</v>
      </c>
      <c r="G309" s="115">
        <f t="shared" si="36"/>
        <v>84.78</v>
      </c>
      <c r="H309" s="73">
        <f t="shared" si="39"/>
        <v>508.67999999999995</v>
      </c>
      <c r="I309" s="61"/>
    </row>
    <row r="310" spans="1:10" ht="52.5" customHeight="1">
      <c r="A310" s="96">
        <v>209</v>
      </c>
      <c r="B310" s="97" t="s">
        <v>693</v>
      </c>
      <c r="C310" s="39" t="s">
        <v>5</v>
      </c>
      <c r="D310" s="39" t="s">
        <v>571</v>
      </c>
      <c r="E310" s="39" t="s">
        <v>411</v>
      </c>
      <c r="F310" s="6">
        <v>645.29999999999995</v>
      </c>
      <c r="G310" s="12">
        <f t="shared" si="36"/>
        <v>129.06</v>
      </c>
      <c r="H310" s="6">
        <f t="shared" si="39"/>
        <v>774.3599999999999</v>
      </c>
      <c r="I310" s="61"/>
    </row>
    <row r="311" spans="1:10" s="46" customFormat="1" ht="67.5" customHeight="1">
      <c r="A311" s="95">
        <v>210</v>
      </c>
      <c r="B311" s="78" t="s">
        <v>733</v>
      </c>
      <c r="C311" s="79"/>
      <c r="D311" s="79" t="s">
        <v>611</v>
      </c>
      <c r="E311" s="79" t="s">
        <v>612</v>
      </c>
      <c r="F311" s="73">
        <v>645.29999999999995</v>
      </c>
      <c r="G311" s="12">
        <f t="shared" si="36"/>
        <v>129.06</v>
      </c>
      <c r="H311" s="73">
        <f t="shared" si="39"/>
        <v>774.3599999999999</v>
      </c>
      <c r="I311" s="61"/>
    </row>
    <row r="312" spans="1:10" ht="39.950000000000003" customHeight="1">
      <c r="F312" s="5"/>
      <c r="G312" s="3"/>
      <c r="H312" s="3"/>
      <c r="I312" s="2"/>
      <c r="J312" s="66"/>
    </row>
    <row r="313" spans="1:10">
      <c r="A313" s="185" t="s">
        <v>734</v>
      </c>
      <c r="B313" s="186"/>
      <c r="C313" s="186"/>
      <c r="D313" s="186"/>
      <c r="E313" s="186"/>
      <c r="F313" s="186"/>
      <c r="G313" s="186"/>
      <c r="H313" s="187"/>
      <c r="I313" s="67"/>
    </row>
    <row r="314" spans="1:10" ht="42.75" customHeight="1">
      <c r="A314" s="185" t="s">
        <v>694</v>
      </c>
      <c r="B314" s="186"/>
      <c r="C314" s="186"/>
      <c r="D314" s="186"/>
      <c r="E314" s="186"/>
      <c r="F314" s="186"/>
      <c r="G314" s="186"/>
      <c r="H314" s="187"/>
      <c r="I314" s="67"/>
    </row>
    <row r="315" spans="1:10" s="50" customFormat="1" ht="368.25" customHeight="1">
      <c r="A315" s="169" t="s">
        <v>726</v>
      </c>
      <c r="B315" s="170"/>
      <c r="C315" s="170"/>
      <c r="D315" s="170"/>
      <c r="E315" s="170"/>
      <c r="F315" s="170"/>
      <c r="G315" s="170"/>
      <c r="H315" s="171"/>
      <c r="I315" s="49"/>
    </row>
    <row r="316" spans="1:10" s="50" customFormat="1" ht="249" customHeight="1">
      <c r="A316" s="181" t="s">
        <v>716</v>
      </c>
      <c r="B316" s="182"/>
      <c r="C316" s="182"/>
      <c r="D316" s="182"/>
      <c r="E316" s="182"/>
      <c r="F316" s="182"/>
      <c r="G316" s="182"/>
      <c r="H316" s="183"/>
      <c r="I316" s="51"/>
    </row>
    <row r="317" spans="1:10" s="53" customFormat="1" ht="228" customHeight="1">
      <c r="A317" s="181" t="s">
        <v>717</v>
      </c>
      <c r="B317" s="182"/>
      <c r="C317" s="182"/>
      <c r="D317" s="182"/>
      <c r="E317" s="182"/>
      <c r="F317" s="182"/>
      <c r="G317" s="182"/>
      <c r="H317" s="183"/>
      <c r="I317" s="52"/>
    </row>
    <row r="318" spans="1:10" ht="67.5" customHeight="1">
      <c r="A318" s="181" t="s">
        <v>718</v>
      </c>
      <c r="B318" s="182"/>
      <c r="C318" s="182"/>
      <c r="D318" s="182"/>
      <c r="E318" s="182"/>
      <c r="F318" s="182"/>
      <c r="G318" s="182"/>
      <c r="H318" s="183"/>
      <c r="I318" s="54"/>
    </row>
  </sheetData>
  <sheetProtection formatCells="0" formatColumns="0" formatRows="0" deleteColumns="0" deleteRows="0" autoFilter="0"/>
  <mergeCells count="123">
    <mergeCell ref="C305:C306"/>
    <mergeCell ref="G180:G183"/>
    <mergeCell ref="H180:H183"/>
    <mergeCell ref="F205:F207"/>
    <mergeCell ref="G205:G207"/>
    <mergeCell ref="H205:H207"/>
    <mergeCell ref="A205:A207"/>
    <mergeCell ref="B205:B207"/>
    <mergeCell ref="C292:C293"/>
    <mergeCell ref="A305:A306"/>
    <mergeCell ref="B305:B306"/>
    <mergeCell ref="E104:E105"/>
    <mergeCell ref="G51:G53"/>
    <mergeCell ref="H51:H53"/>
    <mergeCell ref="F55:F62"/>
    <mergeCell ref="G55:G62"/>
    <mergeCell ref="H55:H62"/>
    <mergeCell ref="F63:F70"/>
    <mergeCell ref="G63:G70"/>
    <mergeCell ref="H63:H70"/>
    <mergeCell ref="A51:A74"/>
    <mergeCell ref="B51:B74"/>
    <mergeCell ref="A292:A293"/>
    <mergeCell ref="B292:B293"/>
    <mergeCell ref="A260:A263"/>
    <mergeCell ref="B260:B263"/>
    <mergeCell ref="A130:A131"/>
    <mergeCell ref="B130:B131"/>
    <mergeCell ref="C63:C70"/>
    <mergeCell ref="A6:A9"/>
    <mergeCell ref="A1:H1"/>
    <mergeCell ref="A2:H2"/>
    <mergeCell ref="B6:B9"/>
    <mergeCell ref="C6:C9"/>
    <mergeCell ref="B18:B22"/>
    <mergeCell ref="A18:A22"/>
    <mergeCell ref="C18:C21"/>
    <mergeCell ref="A23:A28"/>
    <mergeCell ref="B23:B28"/>
    <mergeCell ref="C23:C28"/>
    <mergeCell ref="F18:F22"/>
    <mergeCell ref="F23:F28"/>
    <mergeCell ref="H202:H203"/>
    <mergeCell ref="C180:C183"/>
    <mergeCell ref="H6:H9"/>
    <mergeCell ref="F6:F9"/>
    <mergeCell ref="G18:G22"/>
    <mergeCell ref="H18:H22"/>
    <mergeCell ref="G23:G28"/>
    <mergeCell ref="H23:H28"/>
    <mergeCell ref="G6:G9"/>
    <mergeCell ref="D202:D203"/>
    <mergeCell ref="F202:F203"/>
    <mergeCell ref="F51:F53"/>
    <mergeCell ref="F95:F96"/>
    <mergeCell ref="F130:F131"/>
    <mergeCell ref="F152:F160"/>
    <mergeCell ref="F180:F183"/>
    <mergeCell ref="F163:F170"/>
    <mergeCell ref="F177:F179"/>
    <mergeCell ref="D61:D62"/>
    <mergeCell ref="E61:E62"/>
    <mergeCell ref="G95:G96"/>
    <mergeCell ref="H95:H96"/>
    <mergeCell ref="G104:G105"/>
    <mergeCell ref="H104:H105"/>
    <mergeCell ref="B200:B201"/>
    <mergeCell ref="G202:G203"/>
    <mergeCell ref="A152:A172"/>
    <mergeCell ref="B152:B172"/>
    <mergeCell ref="C153:C161"/>
    <mergeCell ref="G152:G160"/>
    <mergeCell ref="G163:G170"/>
    <mergeCell ref="G177:G179"/>
    <mergeCell ref="B202:B204"/>
    <mergeCell ref="B109:B111"/>
    <mergeCell ref="C109:C111"/>
    <mergeCell ref="E109:E111"/>
    <mergeCell ref="F109:F111"/>
    <mergeCell ref="A318:H318"/>
    <mergeCell ref="H130:H131"/>
    <mergeCell ref="G109:G111"/>
    <mergeCell ref="H109:H111"/>
    <mergeCell ref="A313:H313"/>
    <mergeCell ref="A314:H314"/>
    <mergeCell ref="A317:H317"/>
    <mergeCell ref="A202:A204"/>
    <mergeCell ref="A316:H316"/>
    <mergeCell ref="B149:B150"/>
    <mergeCell ref="C166:C168"/>
    <mergeCell ref="A177:A179"/>
    <mergeCell ref="B177:B179"/>
    <mergeCell ref="C177:C179"/>
    <mergeCell ref="A180:A187"/>
    <mergeCell ref="B180:B187"/>
    <mergeCell ref="H152:H160"/>
    <mergeCell ref="H163:H170"/>
    <mergeCell ref="H177:H179"/>
    <mergeCell ref="A200:A201"/>
    <mergeCell ref="G130:G131"/>
    <mergeCell ref="B136:B146"/>
    <mergeCell ref="A136:A146"/>
    <mergeCell ref="C138:C139"/>
    <mergeCell ref="A149:A150"/>
    <mergeCell ref="A315:H315"/>
    <mergeCell ref="C54:C62"/>
    <mergeCell ref="A95:A98"/>
    <mergeCell ref="B95:B98"/>
    <mergeCell ref="A104:A105"/>
    <mergeCell ref="B104:B105"/>
    <mergeCell ref="C104:C105"/>
    <mergeCell ref="F104:F105"/>
    <mergeCell ref="A132:A135"/>
    <mergeCell ref="B132:B135"/>
    <mergeCell ref="A112:A113"/>
    <mergeCell ref="B112:B113"/>
    <mergeCell ref="A118:A119"/>
    <mergeCell ref="B118:B119"/>
    <mergeCell ref="C118:C119"/>
    <mergeCell ref="F118:F119"/>
    <mergeCell ref="G118:G119"/>
    <mergeCell ref="H118:H119"/>
    <mergeCell ref="A109:A1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0037BA132E7CF74B9796B8D3F5BD8B62" ma:contentTypeVersion="0" ma:contentTypeDescription="Yeni belge oluşturun." ma:contentTypeScope="" ma:versionID="9f1197d43c44623ebe82fb125c9db6eb">
  <xsd:schema xmlns:xsd="http://www.w3.org/2001/XMLSchema" xmlns:xs="http://www.w3.org/2001/XMLSchema" xmlns:p="http://schemas.microsoft.com/office/2006/metadata/properties" xmlns:ns1="http://schemas.microsoft.com/sharepoint/v3" targetNamespace="http://schemas.microsoft.com/office/2006/metadata/properties" ma:root="true" ma:fieldsID="f0305f5a1970ef5ab7b84130530577c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829CAE-D2AF-455D-A332-ECB2A460E456}"/>
</file>

<file path=customXml/itemProps2.xml><?xml version="1.0" encoding="utf-8"?>
<ds:datastoreItem xmlns:ds="http://schemas.openxmlformats.org/officeDocument/2006/customXml" ds:itemID="{D21E03BF-1EB8-4477-A42D-9208D81ABF4E}"/>
</file>

<file path=customXml/itemProps3.xml><?xml version="1.0" encoding="utf-8"?>
<ds:datastoreItem xmlns:ds="http://schemas.openxmlformats.org/officeDocument/2006/customXml" ds:itemID="{D5B300C4-6745-45A4-9E06-025B1C7289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AYDIN</dc:creator>
  <cp:lastModifiedBy>büsra</cp:lastModifiedBy>
  <cp:lastPrinted>2023-10-25T07:27:08Z</cp:lastPrinted>
  <dcterms:created xsi:type="dcterms:W3CDTF">2022-01-04T07:56:26Z</dcterms:created>
  <dcterms:modified xsi:type="dcterms:W3CDTF">2024-03-06T08:22:04Z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0x0101000037BA132E7CF74B9796B8D3F5BD8B62</vt:lpwstr>
  </property>
</Properties>
</file>