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4000" windowHeight="9615" tabRatio="785"/>
  </bookViews>
  <sheets>
    <sheet name="FİZİKSEL" sheetId="2" r:id="rId1"/>
    <sheet name="KİMYASAL" sheetId="5" r:id="rId2"/>
    <sheet name="KATKI" sheetId="3" r:id="rId3"/>
    <sheet name="GDO" sheetId="4" r:id="rId4"/>
    <sheet name="KALINTI" sheetId="9" r:id="rId5"/>
    <sheet name="MİKOTOKSİN" sheetId="10" r:id="rId6"/>
    <sheet name="MİKROBİYOLOJİ" sheetId="7" r:id="rId7"/>
    <sheet name="MİNERAL" sheetId="6" r:id="rId8"/>
    <sheet name="YEM" sheetId="8" r:id="rId9"/>
  </sheets>
  <definedNames>
    <definedName name="_xlnm._FilterDatabase" localSheetId="0" hidden="1">FİZİKSEL!$A$1:$G$69</definedName>
    <definedName name="alkolanalizi" localSheetId="1">KİMYASAL!$A$60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8" l="1"/>
  <c r="F6" i="8"/>
  <c r="F7" i="8"/>
  <c r="F8" i="8"/>
  <c r="F9" i="8"/>
  <c r="F10" i="8"/>
  <c r="F11" i="8"/>
  <c r="F12" i="8"/>
  <c r="F13" i="8"/>
  <c r="F4" i="8"/>
  <c r="F17" i="7"/>
  <c r="F19" i="7"/>
  <c r="F20" i="7"/>
  <c r="F28" i="7"/>
  <c r="F29" i="7"/>
  <c r="F30" i="7"/>
  <c r="F36" i="7"/>
  <c r="F5" i="10"/>
  <c r="F6" i="10"/>
  <c r="F7" i="10"/>
  <c r="F8" i="10"/>
  <c r="F9" i="10"/>
  <c r="F4" i="10"/>
  <c r="F5" i="9"/>
  <c r="F6" i="9"/>
  <c r="F7" i="9"/>
  <c r="F8" i="9"/>
  <c r="F9" i="9"/>
  <c r="F10" i="9"/>
  <c r="F11" i="9"/>
  <c r="F12" i="9"/>
  <c r="F4" i="9"/>
  <c r="F5" i="4"/>
  <c r="F6" i="4"/>
  <c r="F7" i="4"/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F38" i="7"/>
  <c r="G38" i="7" s="1"/>
  <c r="F39" i="7"/>
  <c r="G39" i="7" s="1"/>
  <c r="F4" i="4"/>
  <c r="G4" i="4" s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4" i="3"/>
  <c r="F61" i="5"/>
  <c r="F62" i="5"/>
  <c r="F63" i="5"/>
  <c r="F64" i="5"/>
  <c r="F65" i="5"/>
  <c r="F60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4" i="5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4" i="2"/>
  <c r="E35" i="7" l="1"/>
  <c r="F35" i="7" s="1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61" i="5"/>
  <c r="G62" i="5"/>
  <c r="G63" i="5"/>
  <c r="G64" i="5"/>
  <c r="G65" i="5"/>
  <c r="G5" i="8"/>
  <c r="G6" i="8"/>
  <c r="G8" i="8"/>
  <c r="G9" i="8"/>
  <c r="G10" i="8"/>
  <c r="G11" i="8"/>
  <c r="G12" i="8"/>
  <c r="G13" i="8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8" i="7"/>
  <c r="F18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31" i="7"/>
  <c r="F31" i="7" s="1"/>
  <c r="E32" i="7"/>
  <c r="F32" i="7" s="1"/>
  <c r="E33" i="7"/>
  <c r="F33" i="7" s="1"/>
  <c r="E34" i="7"/>
  <c r="F34" i="7" s="1"/>
  <c r="E37" i="7"/>
  <c r="F37" i="7" s="1"/>
  <c r="G5" i="10"/>
  <c r="G6" i="10"/>
  <c r="G7" i="10"/>
  <c r="G8" i="10"/>
  <c r="G9" i="10"/>
  <c r="G5" i="9"/>
  <c r="G6" i="9"/>
  <c r="G7" i="9"/>
  <c r="G8" i="9"/>
  <c r="G9" i="9"/>
  <c r="G10" i="9"/>
  <c r="G11" i="9"/>
  <c r="G12" i="9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5" i="4"/>
  <c r="G6" i="4"/>
  <c r="G7" i="4"/>
  <c r="G36" i="7" l="1"/>
  <c r="G35" i="7"/>
  <c r="G20" i="7"/>
  <c r="G19" i="7"/>
  <c r="G17" i="7" l="1"/>
  <c r="G4" i="8" l="1"/>
  <c r="G7" i="7" l="1"/>
  <c r="G34" i="7" l="1"/>
  <c r="G4" i="6" l="1"/>
  <c r="G60" i="5"/>
  <c r="G4" i="5"/>
  <c r="G4" i="2"/>
  <c r="G4" i="10" l="1"/>
  <c r="G4" i="9" l="1"/>
  <c r="G4" i="3" l="1"/>
  <c r="G37" i="7" l="1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18" i="7"/>
  <c r="G16" i="7"/>
  <c r="G14" i="7"/>
  <c r="G12" i="7"/>
  <c r="G9" i="7"/>
  <c r="G6" i="7"/>
  <c r="E4" i="7"/>
  <c r="F4" i="7" l="1"/>
  <c r="G4" i="7" s="1"/>
  <c r="G10" i="7"/>
  <c r="G11" i="7"/>
  <c r="G8" i="7"/>
  <c r="G5" i="7"/>
  <c r="G15" i="7"/>
  <c r="G13" i="7"/>
</calcChain>
</file>

<file path=xl/sharedStrings.xml><?xml version="1.0" encoding="utf-8"?>
<sst xmlns="http://schemas.openxmlformats.org/spreadsheetml/2006/main" count="577" uniqueCount="360">
  <si>
    <t>1 Gün</t>
  </si>
  <si>
    <t>1000 Tane Ağırlığı</t>
  </si>
  <si>
    <t>Ağırlık Kontrolü(Brüt ve Net Ağırlık Gramaj)</t>
  </si>
  <si>
    <t>Az Gelişmiş Cılız Tane</t>
  </si>
  <si>
    <t>Bağıl Yoğunluk</t>
  </si>
  <si>
    <t>Beyaz Tane</t>
  </si>
  <si>
    <t xml:space="preserve">Boş Tane </t>
  </si>
  <si>
    <t xml:space="preserve">Boylama </t>
  </si>
  <si>
    <t xml:space="preserve">Bozuk Tane </t>
  </si>
  <si>
    <t xml:space="preserve">Böcek Aranması </t>
  </si>
  <si>
    <t xml:space="preserve">Böcek Yeniği, Ölü Böcek ve Diğer Parazitler </t>
  </si>
  <si>
    <t xml:space="preserve">Bulanıklık Tayini </t>
  </si>
  <si>
    <t>Bulgurda Beyaz Tane</t>
  </si>
  <si>
    <t>Bulgurda Kızıl Tane</t>
  </si>
  <si>
    <t>Buruşuk Tane</t>
  </si>
  <si>
    <t>Camsı Tane Oranı (Züccaciyet)</t>
  </si>
  <si>
    <t>Çayda Okside Olmamış Parça</t>
  </si>
  <si>
    <t xml:space="preserve">Çözünebilme Oranı </t>
  </si>
  <si>
    <t>Çürük Çekirdek</t>
  </si>
  <si>
    <t>Diğer Çeşitlerden Taneler (Hububat, Baklagil)</t>
  </si>
  <si>
    <t xml:space="preserve">Düşme Sayısı </t>
  </si>
  <si>
    <t>Elek Analizi</t>
  </si>
  <si>
    <t>Elektriksel İletkenlik</t>
  </si>
  <si>
    <t>Fiziksel Kusur</t>
  </si>
  <si>
    <t>Suda çözünebilme oranı</t>
  </si>
  <si>
    <t>Genel Özelliklere Uymayan Ceviz İçleri</t>
  </si>
  <si>
    <t>Hafif Daneler Tayini</t>
  </si>
  <si>
    <t>Hasarlı veya Tebeşirleşmiş Tane</t>
  </si>
  <si>
    <t>Hektolitre Ağırlığı</t>
  </si>
  <si>
    <t xml:space="preserve">İç Özürleri </t>
  </si>
  <si>
    <t>İçi Boş Tane</t>
  </si>
  <si>
    <t>İrilik Tayini</t>
  </si>
  <si>
    <t>Kabuğu Soyulmamış Tane</t>
  </si>
  <si>
    <t xml:space="preserve">Kabuk Özürleri </t>
  </si>
  <si>
    <t>Kırık Tane %</t>
  </si>
  <si>
    <t>Kırılma  İndisi</t>
  </si>
  <si>
    <t>Kırmızı Çizgili Tane</t>
  </si>
  <si>
    <t xml:space="preserve">Kuru Meyve Ağırlığı Oranı </t>
  </si>
  <si>
    <t>Kurutma Kaybı</t>
  </si>
  <si>
    <t>Küf Teşhisi (Kabuklu Ceviz vb.Kabuklularda)</t>
  </si>
  <si>
    <t>Küflü Çekirdek</t>
  </si>
  <si>
    <t>Küflü İçler</t>
  </si>
  <si>
    <t>Mandık ve Kırmızı Tane</t>
  </si>
  <si>
    <t xml:space="preserve">Meyve Ağırlığı Oranı Tayini </t>
  </si>
  <si>
    <t>Okside Olmamış Parça</t>
  </si>
  <si>
    <t>Organik Madde Tayini</t>
  </si>
  <si>
    <t>Özgül Ağırlık Tayini (Piknometre ile)</t>
  </si>
  <si>
    <t>Partikül Büyüklüğü (İncelik Tayini)</t>
  </si>
  <si>
    <t>pH Tayini</t>
  </si>
  <si>
    <t>Rutubet (Diğer Uçucu Maddeler)</t>
  </si>
  <si>
    <t>Rutubet Tayini</t>
  </si>
  <si>
    <t>Rutubet Tayini (Toluen)</t>
  </si>
  <si>
    <t>Baharatlar</t>
  </si>
  <si>
    <t>Sap ve Dal Parçaları</t>
  </si>
  <si>
    <t>Sert Yapı ve Dönmeli Dane Miktarı Tayini</t>
  </si>
  <si>
    <t xml:space="preserve">Sınıf Özellikleri </t>
  </si>
  <si>
    <t>Siyah Leke Tayini</t>
  </si>
  <si>
    <t xml:space="preserve">Suya Geçen Madde Tayini </t>
  </si>
  <si>
    <t xml:space="preserve">Süzme Ağırlığı </t>
  </si>
  <si>
    <t>Tane Büyüklüğü</t>
  </si>
  <si>
    <t xml:space="preserve">Tane/Kg. Sayısı Tayini </t>
  </si>
  <si>
    <t xml:space="preserve">Toplam Toz Çay Miktarı </t>
  </si>
  <si>
    <t xml:space="preserve">Yabancı Maddeler </t>
  </si>
  <si>
    <t>Yoğunluk</t>
  </si>
  <si>
    <t>Su Aktivitesi</t>
  </si>
  <si>
    <t>Acesulfam-K (+Aspartam+Sakkarin)(HPLC)</t>
  </si>
  <si>
    <t>1 - 3 GÜN</t>
  </si>
  <si>
    <t>Tüm Gıdalarda</t>
  </si>
  <si>
    <t>Aspartam (+Acesulfam-K+Sakkarin)(HPLC)</t>
  </si>
  <si>
    <t>Azo Rubin (Karmosin)-E122</t>
  </si>
  <si>
    <t>Şekerleme ve Lokum vb.</t>
  </si>
  <si>
    <t>Benzoik Asit (HPLC)</t>
  </si>
  <si>
    <t>Brillant Blue-E133</t>
  </si>
  <si>
    <t>Kafein (HPLC)</t>
  </si>
  <si>
    <t>Çay, Kahve, Kahve hülasası, 
Alkollü Alkolsüz İçecek</t>
  </si>
  <si>
    <t>Kinoline Yellow-E104</t>
  </si>
  <si>
    <t>1 - 2 GÜN</t>
  </si>
  <si>
    <t>Gıda Mad. Bira, Şarap,
Beyaz Şeker (Sakkaroz)</t>
  </si>
  <si>
    <t xml:space="preserve">Nitrat (HPLC) </t>
  </si>
  <si>
    <t>Sebze ve Meyveler</t>
  </si>
  <si>
    <t xml:space="preserve">Nitrit (HPLC) </t>
  </si>
  <si>
    <t>Patent Blue-E131</t>
  </si>
  <si>
    <t>Sakkarin (Suni Tatlandırıcı)
(+Acesulfam-K+Aspartam)(HPLC)</t>
  </si>
  <si>
    <t>Tartrazin-E102</t>
  </si>
  <si>
    <t>Sorbik Asit (HPLC)</t>
  </si>
  <si>
    <t>Suda Çöz. Organik Sent. Boy. Tespiti (Kalitatif)</t>
  </si>
  <si>
    <t>Sunset Yellow-E110</t>
  </si>
  <si>
    <t>1-3 GÜN</t>
  </si>
  <si>
    <t>Askorbik Asit (C Vitamini)</t>
  </si>
  <si>
    <t>Meyve Suyu ve Nektarı</t>
  </si>
  <si>
    <t>Asetil Metil Karbinol Testi</t>
  </si>
  <si>
    <t>Sirke</t>
  </si>
  <si>
    <t>Asit Değeri Tayini</t>
  </si>
  <si>
    <t>Asit Sayısı Tayini</t>
  </si>
  <si>
    <t>Asitlik Tayini</t>
  </si>
  <si>
    <t>Bitkisel Yağ Aranması</t>
  </si>
  <si>
    <t xml:space="preserve">Süt ve Süt Ürünleri </t>
  </si>
  <si>
    <t>Ekstre Edilmiş Yağda Asitlik Tayini (yağ+asitlik)</t>
  </si>
  <si>
    <t>Ekstre Edilmiş Yağda Peroksit Sayısı Asitliği(yağ+peroksit sayısı)</t>
  </si>
  <si>
    <t>Gıda Maddeleri</t>
  </si>
  <si>
    <t>Fruktoz (HPLC)</t>
  </si>
  <si>
    <t>Bal ve Beyaz Şeker</t>
  </si>
  <si>
    <t>Glukoz (HPLC)</t>
  </si>
  <si>
    <t>HMF (Hidroksi Metil Furfural)</t>
  </si>
  <si>
    <t>Bal,pekmez vb</t>
  </si>
  <si>
    <t>İnvert Şeker Tayini (HPLC)</t>
  </si>
  <si>
    <t>Yemeklik Bitkisel Yağlar</t>
  </si>
  <si>
    <t>Jelatin Tayini (Kalitatif)</t>
  </si>
  <si>
    <t>Yoğurt</t>
  </si>
  <si>
    <t>Karbonhidrat Analizi 
(Protein+Yağ+Kül+Rutubet)</t>
  </si>
  <si>
    <t>Kül</t>
  </si>
  <si>
    <t>Külde Kalevlik(alkalilik)</t>
  </si>
  <si>
    <t>Laktoz</t>
  </si>
  <si>
    <t>Maltoz</t>
  </si>
  <si>
    <t>Mineral Yağ Aranması</t>
  </si>
  <si>
    <t>Yemeklik Bitkisel Yağ</t>
  </si>
  <si>
    <t>Nişasta Miktar Tayini</t>
  </si>
  <si>
    <t>Tahıl ürünleri ve Yemler</t>
  </si>
  <si>
    <t>Peroksit Sayısı Tayini</t>
  </si>
  <si>
    <t>Polarizasyon Değeri Tayini</t>
  </si>
  <si>
    <t>Toz Şeker</t>
  </si>
  <si>
    <t>Potasyum İyodat</t>
  </si>
  <si>
    <t>Protein Tayini</t>
  </si>
  <si>
    <t>Kuru Gıdalar ve Hayvan Yemleri</t>
  </si>
  <si>
    <t>Sabunlaşma Sayısı Tayini</t>
  </si>
  <si>
    <t>Sabunlaşmayan Madde Tayini</t>
  </si>
  <si>
    <t>Selüloz Tayini</t>
  </si>
  <si>
    <t>Serbest Yağ Asitliği (FFA)</t>
  </si>
  <si>
    <t>Sterol Kompozisyonu</t>
  </si>
  <si>
    <t>Bitkisel Yağlar</t>
  </si>
  <si>
    <t>Su Ekstraktı Tayini</t>
  </si>
  <si>
    <t>Çay</t>
  </si>
  <si>
    <t>Suda Çözünen Kül Miktar Tayini</t>
  </si>
  <si>
    <t>Titrasyon Asitliği</t>
  </si>
  <si>
    <t>Tahin Miktarı</t>
  </si>
  <si>
    <t>Helva</t>
  </si>
  <si>
    <t>Uçar Asit Tayini (Asetik Asit cinsinden)</t>
  </si>
  <si>
    <t>Meyve Suyu, Gazlı, Alkollü İçecek</t>
  </si>
  <si>
    <t>Uçucu Olamayan Eter Ekstraktı</t>
  </si>
  <si>
    <t>Baharat</t>
  </si>
  <si>
    <t>Uçucu Olmayan Asit Tayini</t>
  </si>
  <si>
    <t>Şarap</t>
  </si>
  <si>
    <t>Uçucu Yağ Miktar Tayini</t>
  </si>
  <si>
    <t>Yağ Asitleri Kompozisyonu</t>
  </si>
  <si>
    <t>1-2</t>
  </si>
  <si>
    <t>Diğer Ürünler</t>
  </si>
  <si>
    <t>Tahin,Tahin Helvası,Kakao</t>
  </si>
  <si>
    <t>ANALİZ ADI</t>
  </si>
  <si>
    <t>ANALİZ ÜCRETİ</t>
  </si>
  <si>
    <t>ANALİZ
SÜRESİ</t>
  </si>
  <si>
    <t>AÇIKLAMA</t>
  </si>
  <si>
    <t>ANALİZ FİYATI</t>
  </si>
  <si>
    <t>Distile Alkollü İçeceklerde Toplam Uçucu Madde</t>
  </si>
  <si>
    <t>Distile alkollü içki</t>
  </si>
  <si>
    <t>Distile Alkollü İçeceklerde Yüksek Alkoller</t>
  </si>
  <si>
    <t>Arsenik Tayini (As)</t>
  </si>
  <si>
    <t>1 GÜN</t>
  </si>
  <si>
    <t>Bakır Tayini (Cu)</t>
  </si>
  <si>
    <t>Civa Tayini (Hg)</t>
  </si>
  <si>
    <t>Çinko Tayini (Zn)</t>
  </si>
  <si>
    <t>Demir Tayini (Fe)</t>
  </si>
  <si>
    <t>Kadmiyum Tayini (Cd)</t>
  </si>
  <si>
    <t>Kalay Tayini (Sn)</t>
  </si>
  <si>
    <t>Kalsiyum Tayini (Ca)</t>
  </si>
  <si>
    <t>Krom Tayini (Cr)</t>
  </si>
  <si>
    <t>Kurşun Tayini (Pb)</t>
  </si>
  <si>
    <t>Magnezyum Tayini (Mg)</t>
  </si>
  <si>
    <t>Mangan Tayini (Mn)</t>
  </si>
  <si>
    <t>Potasyum Tayini ( K )</t>
  </si>
  <si>
    <t>Sodyum Tayini (Na)</t>
  </si>
  <si>
    <t>Anaerobik Bakteri Aranması 
(Her Sıcaklıkta)</t>
  </si>
  <si>
    <t xml:space="preserve">Aerobik Bakteri Sayısı(AKS) </t>
  </si>
  <si>
    <t>Bacillius cereus</t>
  </si>
  <si>
    <t>24 saat</t>
  </si>
  <si>
    <t>18-24 saat</t>
  </si>
  <si>
    <t>Enterobacteria Sayısı</t>
  </si>
  <si>
    <t>20-24 saat</t>
  </si>
  <si>
    <t>E.coli (EMS)</t>
  </si>
  <si>
    <t>2-8 Gün</t>
  </si>
  <si>
    <t>E.coli (katı besiyeri)</t>
  </si>
  <si>
    <t>E.coli O 157 H:7</t>
  </si>
  <si>
    <t>42-48 saat</t>
  </si>
  <si>
    <t>E.coli O 157 H:7 (vidas)</t>
  </si>
  <si>
    <t>25 saat</t>
  </si>
  <si>
    <t>Koliform (Katı Besiyer)</t>
  </si>
  <si>
    <t>2-4 Gün</t>
  </si>
  <si>
    <t>2-7 Gün</t>
  </si>
  <si>
    <t>Fekal Streptococ (Enterococcus)</t>
  </si>
  <si>
    <t>2-3 Gün</t>
  </si>
  <si>
    <t>3 Gün</t>
  </si>
  <si>
    <t>5 Gün</t>
  </si>
  <si>
    <t>Listeria Monocytogenes</t>
  </si>
  <si>
    <t>96 saat</t>
  </si>
  <si>
    <t>Listeria Monocytogenes (vidas)</t>
  </si>
  <si>
    <t>Listeria spp.</t>
  </si>
  <si>
    <t>3-4 Gün</t>
  </si>
  <si>
    <t>Osmofilik Maya (Şeker vb.)</t>
  </si>
  <si>
    <t>Pseudomonas Aeruginos</t>
  </si>
  <si>
    <t xml:space="preserve">Rope Sporu </t>
  </si>
  <si>
    <t>Salmonella</t>
  </si>
  <si>
    <t>66 saat</t>
  </si>
  <si>
    <t>Salmonella (Hızlı Test)-VIDAS</t>
  </si>
  <si>
    <t xml:space="preserve">Staphylococcus Aureus </t>
  </si>
  <si>
    <t>45-48 saat</t>
  </si>
  <si>
    <t>10 Gün</t>
  </si>
  <si>
    <t>Toplam Mezofilik Aerobik Bakteri Sayımı TMAB</t>
  </si>
  <si>
    <t xml:space="preserve">2 Gün </t>
  </si>
  <si>
    <t>Vibrio Parahaemolyticus</t>
  </si>
  <si>
    <t>36-48 saat</t>
  </si>
  <si>
    <t xml:space="preserve">Vibrio CholeraTayini </t>
  </si>
  <si>
    <t>Pestisit (GC) -  (GC-MS)</t>
  </si>
  <si>
    <t>Yaş meyveSebzeler</t>
  </si>
  <si>
    <t>Pestisit (LC - MSMS)</t>
  </si>
  <si>
    <t>Naftalin (GC-MS)</t>
  </si>
  <si>
    <t>Gamma-Glutamyl-Beta-Cyanolanin</t>
  </si>
  <si>
    <t>Mercimek</t>
  </si>
  <si>
    <t>Pestisit(İhraç) (GC)+(GC-MS)+ (LC - MSMS)</t>
  </si>
  <si>
    <t>Yaş meyve Sebzeler</t>
  </si>
  <si>
    <t>Pestisit(İthalat) (GC)+(GC-MS)+ (LC - MSMS)</t>
  </si>
  <si>
    <t>Aflatoksin B1 ve  Toplam 
(B1+B2+G1+G2)</t>
  </si>
  <si>
    <t>Zeralenone</t>
  </si>
  <si>
    <t>Deoksilivalenol (Vomitoksin)</t>
  </si>
  <si>
    <t>Okratoksin A</t>
  </si>
  <si>
    <t>Patulin</t>
  </si>
  <si>
    <t>ANALİZ 
SÜRESİ</t>
  </si>
  <si>
    <t>Aflatoksin M1</t>
  </si>
  <si>
    <t>2 GÜN</t>
  </si>
  <si>
    <r>
      <t>Kükürtdioksit    SO</t>
    </r>
    <r>
      <rPr>
        <b/>
        <vertAlign val="subscript"/>
        <sz val="12"/>
        <rFont val="Times New Roman"/>
        <family val="1"/>
        <charset val="162"/>
      </rPr>
      <t xml:space="preserve">2 </t>
    </r>
  </si>
  <si>
    <t>KİMYASAL ANALİZ LİSTESİ (ALKOL)</t>
  </si>
  <si>
    <t>5'li SİSTEM 
FİYATI</t>
  </si>
  <si>
    <t>KÜF(Hızlı)</t>
  </si>
  <si>
    <t>KÜF</t>
  </si>
  <si>
    <t>MAYA ve KÜF (Bakanlık)</t>
  </si>
  <si>
    <t>KÜF-MAYA</t>
  </si>
  <si>
    <t>%10' luk HCL’de Çözünmeyen Kül Tayini</t>
  </si>
  <si>
    <t>Ham Kül Tayini</t>
  </si>
  <si>
    <t>Ham Yağ Tayini</t>
  </si>
  <si>
    <t>Metabolik Enerji (büyükbaş yem)</t>
  </si>
  <si>
    <t>Nişasta Tayini (Kantitatif)</t>
  </si>
  <si>
    <t>Rutubet Tayini (Kuru madde-su)</t>
  </si>
  <si>
    <t xml:space="preserve">Meyve ve Sebze Suları,Püre,Nektar </t>
  </si>
  <si>
    <t>Tahıl ve Tahıl Ürn. Pirinç,İrmik,Makarna</t>
  </si>
  <si>
    <t>Alkol İçeren Gıda Maddelerinde ve
Alkollü İçeceklerde Alkol Ücreti Alınır</t>
  </si>
  <si>
    <t>PH Tayini</t>
  </si>
  <si>
    <t>Natamisin</t>
  </si>
  <si>
    <t>Duyusal-Organoleptik Analizler</t>
  </si>
  <si>
    <t>Metanol Tayini, Yüksek Alkoller+Toplam 
Uçucu Maddelerde Tek cihaz tek ücret</t>
  </si>
  <si>
    <t>Etil Alkol Tayini (GC), + Yüksek Alkoller
Tek Ücret</t>
  </si>
  <si>
    <t>BRİX Refraktometrik Kuru Madde Tayini (Salçada yapılmıyor)</t>
  </si>
  <si>
    <t xml:space="preserve">Fekal Koliform (EMS) </t>
  </si>
  <si>
    <t>Sterilite Kontrolü 55°C'de 7 gün İnkübasyon+Kültürel Ekim</t>
  </si>
  <si>
    <t>Sterilite Kontrolü (30 °C'de 15 gün İnkübasyon+Kültürel Ekim)</t>
  </si>
  <si>
    <t>18 Gün</t>
  </si>
  <si>
    <t>13 Gün</t>
  </si>
  <si>
    <r>
      <t xml:space="preserve">GDO Tarama (Gıda ve Yem) 
</t>
    </r>
    <r>
      <rPr>
        <sz val="8"/>
        <rFont val="Times New Roman"/>
        <family val="1"/>
        <charset val="162"/>
      </rPr>
      <t>Real Time PCR 
[Düzenleyici elementler (p35S, tNOS, pFMV, bar, v.b.) ve olası GD-Bitki Türü Tarama (Soya (lectin), Mısır (Zein), Pirinç sucrose phosphate synthase (SPS) Geni, Buğday acetyl-coenzyme A carboxylase Geni   v.b.)] v.b.)</t>
    </r>
  </si>
  <si>
    <r>
      <t xml:space="preserve">GDO Tarama (Tohum) 
</t>
    </r>
    <r>
      <rPr>
        <sz val="8"/>
        <rFont val="Times New Roman"/>
        <family val="1"/>
        <charset val="162"/>
      </rPr>
      <t>Real Time PCR 
[Düzenleyici elementler (p35S, tNOS, pFMV, bar, v.b.)]</t>
    </r>
  </si>
  <si>
    <r>
      <t xml:space="preserve">GDO Tip Belirleme
</t>
    </r>
    <r>
      <rPr>
        <sz val="8"/>
        <rFont val="Times New Roman"/>
        <family val="1"/>
        <charset val="162"/>
      </rPr>
      <t>Real Time PCR
[Her bir GDO tip/çeşit/tür için (260-05 (G94-1, G94-19, G168) Soya geni, BT10 Mısır geni … v.b. )]</t>
    </r>
  </si>
  <si>
    <t>Süt ve süt ürünleri</t>
  </si>
  <si>
    <t>Yağ Asitleri Kompozisyonu (Yağ değilse)</t>
  </si>
  <si>
    <t>Yağı ekstrakte edilecek ürünlerde</t>
  </si>
  <si>
    <t>Clostridium botulinum</t>
  </si>
  <si>
    <t>SIRA
NO</t>
  </si>
  <si>
    <t>İyot Sayısı (GC) (Yağ değilse+yağ ücreti)</t>
  </si>
  <si>
    <t>Boya Aranması (Kalitatif)</t>
  </si>
  <si>
    <t>Süt ve Süt Ürünleri (Süt Tozu Hariç),Yoğurt, Dondurma, Peynir</t>
  </si>
  <si>
    <t xml:space="preserve">Yoğurt ,puding,Ayran. (Peynir Yapılmıyor)(HPLC ile Süt ve Ürünlerinde) (Fermente Süt Ürünleri Tebliği gereği Üst ve İç Yüzey çalışılan peynirlerde fiyat iki katı alınır.) </t>
  </si>
  <si>
    <t>Sakkaroz
(Şeker Bieşenleri)</t>
  </si>
  <si>
    <t xml:space="preserve"> </t>
  </si>
  <si>
    <t>Yeşil çayda</t>
  </si>
  <si>
    <t>Pirinçte (Tebliğ)  (Org.-inorg.)Ücreti+ 45 TL.</t>
  </si>
  <si>
    <t>Mineral Yağ miktar tayini</t>
  </si>
  <si>
    <t>Yağ Tayini  (Süt Yağı hariç)</t>
  </si>
  <si>
    <t>Yağ Tayini (Kakao yağı)</t>
  </si>
  <si>
    <t>Yağ Tayini  (Süt Yağı )</t>
  </si>
  <si>
    <t>Yağ Tayini  (Çekirdeksiz kuru üzüm )</t>
  </si>
  <si>
    <t>Yağ aranması (Pamuk Prina Susam yağı aranması)</t>
  </si>
  <si>
    <t>Likör</t>
  </si>
  <si>
    <t xml:space="preserve"> İnvert Şeker  (HPLC)</t>
  </si>
  <si>
    <t>Ham Selüloz Tayini</t>
  </si>
  <si>
    <t>Ham Protein Tayini</t>
  </si>
  <si>
    <t>Et ve et ürünleri</t>
  </si>
  <si>
    <t>Toplam
Tutar</t>
  </si>
  <si>
    <t>Et Tür Tayini (ELİSA) (Her bir tür için)Tek Tırnaklı ; Domuz eti)</t>
  </si>
  <si>
    <t>2 Adet</t>
  </si>
  <si>
    <t>NORMAL</t>
  </si>
  <si>
    <t>26-28 saat</t>
  </si>
  <si>
    <t xml:space="preserve">Tahıl, Baklagil ür. Ve baharatlar </t>
  </si>
  <si>
    <t>Baharat, Çeşni veren bitkiler</t>
  </si>
  <si>
    <t>Staphylococcus Aureus (Hızlı test)</t>
  </si>
  <si>
    <t>24-25 Saat</t>
  </si>
  <si>
    <t>Amaranth -E123</t>
  </si>
  <si>
    <t>Pance-u-4R E124</t>
  </si>
  <si>
    <t>Allura Red E129</t>
  </si>
  <si>
    <t>İndigo Carmin-E132</t>
  </si>
  <si>
    <t>Green S E142</t>
  </si>
  <si>
    <t>3 GÜN</t>
  </si>
  <si>
    <t>Süt ve Süt ürünleri</t>
  </si>
  <si>
    <t>Real Time PCR
Bitki spesifik orijin tayini 
Her bir gen için</t>
  </si>
  <si>
    <t>Koliform (EMS)</t>
  </si>
  <si>
    <t>Ham yağ+Asitlik</t>
  </si>
  <si>
    <t>Sodyum Klorür</t>
  </si>
  <si>
    <t>Yemeklik tuz</t>
  </si>
  <si>
    <t>Clostridium perfringens</t>
  </si>
  <si>
    <t>Tersiyer Bütil Alkol</t>
  </si>
  <si>
    <t>%10'luk HCI de Çözünmeyen Kül (Kül analizi varsa sadece %10 HCL)</t>
  </si>
  <si>
    <t>Ticari Sterilite (Yüksek Asitli Gıdalar)</t>
  </si>
  <si>
    <t>Ticari Sterilite (Düşük ve Orta Asitli Gıdalar)</t>
  </si>
  <si>
    <t>Bu iki İnkübasyon ücret toplamı alınacak. UHT Süt için.</t>
  </si>
  <si>
    <t>TOPLAM FİYAT</t>
  </si>
  <si>
    <t>YEMLERDE  (Tek Cihaz)</t>
  </si>
  <si>
    <t>Akredite olunan ürün grupları: Pirinç - Kuru Bakliyat -Kabuklu Kabuksuz Ceviz, Badem. Antep Fıstığı., Fındık; -Su Ürünleri - katı ve sıvı yağlar</t>
  </si>
  <si>
    <t>Yem analizlerinde P1, P2, P3, P4 İSTENİRSE HER BİRİ İÇİN BİR RUTUBET 77 TL) İSTENİR</t>
  </si>
  <si>
    <t>Dönmeli Tane</t>
  </si>
  <si>
    <t>Toplam Kuru Madde Miktarı</t>
  </si>
  <si>
    <t>Yağsız Kuru Madde Tayini</t>
  </si>
  <si>
    <t>Etheplon</t>
  </si>
  <si>
    <t>Bifenil,2-fenilfenol</t>
  </si>
  <si>
    <t>1.3 Dichloropropene(GCMS-MS)</t>
  </si>
  <si>
    <t xml:space="preserve">3 tip pamuk, 8 tip soyaakredite 1 tip soya akreditesiz, 1 tip mısır akredileli
</t>
  </si>
  <si>
    <t xml:space="preserve">4 tip pamuk, 8 tip soyaakredite 1 tip soya akreditesiz, 1 tip mısır akredileli
</t>
  </si>
  <si>
    <r>
      <t xml:space="preserve">Kırmızı Biber, Pul biber ve çekirdeği.
</t>
    </r>
    <r>
      <rPr>
        <b/>
        <i/>
        <sz val="12"/>
        <rFont val="Times New Roman"/>
        <family val="1"/>
        <charset val="162"/>
      </rPr>
      <t>Yem analizlerinde P1, P2, P3, P4 İSTENİRSE HER BİRİ İÇİN BİR RUTUBET (77 TL) İSTENİR</t>
    </r>
  </si>
  <si>
    <r>
      <t xml:space="preserve">Tahıl veTahıl Ürünleri
</t>
    </r>
    <r>
      <rPr>
        <b/>
        <i/>
        <sz val="12"/>
        <rFont val="Times New Roman"/>
        <family val="1"/>
        <charset val="162"/>
      </rPr>
      <t>Yem analizlerinde P1, P2, P3, P4 İSTENİRSE HER BİRİ İÇİN BİR RUTUBET (77 TL) İSTENİR</t>
    </r>
  </si>
  <si>
    <r>
      <t xml:space="preserve">Tahıl ve Tahıl Ürünleri
</t>
    </r>
    <r>
      <rPr>
        <b/>
        <i/>
        <sz val="12"/>
        <rFont val="Times New Roman"/>
        <family val="1"/>
        <charset val="162"/>
      </rPr>
      <t>Yem analizlerinde P1, P2, P3, P4 İSTENİRSE HER BİRİ İÇİN BİR RUTUBET (77 TL) İSTENİR</t>
    </r>
  </si>
  <si>
    <r>
      <t xml:space="preserve">Tahıl ve Tahıl Ürünleri, Kurutulmuş Meyve Ve Sebzeler, Yeşil Kahve Kuru Üzüm.
</t>
    </r>
    <r>
      <rPr>
        <b/>
        <i/>
        <sz val="12"/>
        <rFont val="Times New Roman"/>
        <family val="1"/>
        <charset val="162"/>
      </rPr>
      <t>Yem analizlerinde P1, P2, P3, P4 İSTENİRSE HER BİRİ İÇİN BİR RUTUBET (77 TL) İSTENİR</t>
    </r>
  </si>
  <si>
    <t>Yem analizlerinde P1, P2, P3, P4
 İSTENİRSE HER BİRİ İÇİN BİR RUTUBET (77 TL) İSTENİR</t>
  </si>
  <si>
    <t>Açıklama</t>
  </si>
  <si>
    <t>Sıvı ürünler - Ekler - Yaş Pasta</t>
  </si>
  <si>
    <t>AKREDİTESİZ</t>
  </si>
  <si>
    <t>Bal ve Beyaz Şeker 
(Fruktoz+Glukoz+Maltoz+Sakkaroz tek ücret)</t>
  </si>
  <si>
    <t>3 ayrı paket alınacak</t>
  </si>
  <si>
    <t>%20 KDV</t>
  </si>
  <si>
    <t>%10'luk HCI de Çözünmeyen Kül (%10 HCL)</t>
  </si>
  <si>
    <t>20%
KDV</t>
  </si>
  <si>
    <t>Özel Gıda Kontrol Laboratuvarının Genel Numune Kayıt Defterlerinin Onayı (Her 100 sayfa için 250.00 TL ücret alınır.</t>
  </si>
  <si>
    <t xml:space="preserve">Rutubet, Protein. 
Yağ . Selüloz . Kül </t>
  </si>
  <si>
    <t>(+ 287,28 TL)Rutubet</t>
  </si>
  <si>
    <t>MERSİN GIDA KONTROL LABORATUVARI MÜDÜRLÜĞÜ
FİZİKSEL ANALİZ LABORATUVARI 2024 ANALİZ YILI FİYAT LİSTESİ</t>
  </si>
  <si>
    <t>MERSİN GIDA KONTROL LABORATUVARI MÜDÜRLÜĞÜ
KİMYASAL ANALİZ LABORATUVARI 2024 ANALİZ YILI FİYAT LİSTESİ</t>
  </si>
  <si>
    <t>MERSİN GIDA KONTROL LABORATUVARI MÜDÜRLÜĞÜ
KATKI ANALİZ LABORATUVARI 2024 ANALİZ YILI FİYAT LİSTESİ</t>
  </si>
  <si>
    <t>MERSİN GIDA KONTROL LABORATUVARI MÜDÜRLÜĞÜ
GDO ANALİZ LABORATUVARI 2024 ANALİZ YILI FİYAT LİSTESİ</t>
  </si>
  <si>
    <t>MERSİN GIDA KONTROL LABORATUVARI MÜDÜRLÜĞÜ
KALINTI ANALİZ LABORATUVARI 2024 ANALİZ YILI FİYAT LİSTESİ</t>
  </si>
  <si>
    <t>MERSİN GIDA KONTROL LABORATUVARI MÜDÜRLÜĞÜ
MİKOTOKSİN ANALİZ LABORATUVARI 2024 ANALİZ YILI FİYAT LİSTESİ</t>
  </si>
  <si>
    <t>MERSİN GIDA KONTROL LABORATUVARI MÜDÜRLÜĞÜ
MİKROBİYOLOJİ ANALİZ LABORATUVARI 2024 ANALİZ YILI FİYAT LİSTESİ</t>
  </si>
  <si>
    <t>MERSİN GIDA KONTROL LABORATUVARI MÜDÜRLÜĞÜ
MİNERAL ANALİZ LABORATUVARI 2024 ANALİZ YILI FİYAT LİSTESİ</t>
  </si>
  <si>
    <t>MERSİN GIDA KONTROL LABORATUVARI MÜDÜRLÜĞÜ
YEM ANALİZ LABORATUVARI 2024 ANALİZ YILI FİYAT LİSTESİ</t>
  </si>
  <si>
    <t>1. Artı her bir element için 200 TL artı ücret alınacaktır. 
2. Yem numunelerinde ek olarak Rutubet Analiz ücreti (342 TL.)  alınacak.</t>
  </si>
  <si>
    <t>2. Artı her bir element için 200 TL artı ücret alınacaktır. 
2. Yem numunelerinde ek olarak Rutubet Analiz ücreti (342 TL.)  alınacak.</t>
  </si>
  <si>
    <t>3. Artı her bir element için 200 TL artı ücret alınacaktır. 
2. Yem numunelerinde ek olarak Rutubet Analiz ücreti (342 TL.)  alınacak.</t>
  </si>
  <si>
    <t>4. Artı her bir element için 200 TL artı ücret alınacaktır. 
2. Yem numunelerinde ek olarak Rutubet Analiz ücreti (342 TL.)  alınacak.</t>
  </si>
  <si>
    <t>5. Artı her bir element için 200 TL artı ücret alınacaktır. 
2. Yem numunelerinde ek olarak Rutubet Analiz ücreti (342 TL.)  alınacak.</t>
  </si>
  <si>
    <t>6. Artı her bir element için 200 TL artı ücret alınacaktır. 
2. Yem numunelerinde ek olarak Rutubet Analiz ücreti (342 TL.)  alınacak.</t>
  </si>
  <si>
    <t>7. Artı her bir element için 200 TL artı ücret alınacaktır. 
2. Yem numunelerinde ek olarak Rutubet Analiz ücreti (342 TL.)  alınacak.</t>
  </si>
  <si>
    <t>8. Artı her bir element için 200 TL artı ücret alınacaktır. 
2. Yem numunelerinde ek olarak Rutubet Analiz ücreti (342 TL.)  alınacak.</t>
  </si>
  <si>
    <t>9. Artı her bir element için 200 TL artı ücret alınacaktır. 
2. Yem numunelerinde ek olarak Rutubet Analiz ücreti (342 TL.)  alınacak.</t>
  </si>
  <si>
    <t>10. Artı her bir element için 200 TL artı ücret alınacaktır. 
2. Yem numunelerinde ek olarak Rutubet Analiz ücreti (342 TL.)  alınacak.</t>
  </si>
  <si>
    <t>11. Artı her bir element için 200 TL artı ücret alınacaktır. 
2. Yem numunelerinde ek olarak Rutubet Analiz ücreti (342 TL.)  alınacak.</t>
  </si>
  <si>
    <t>12. Artı her bir element için 200 TL artı ücret alınacaktır. 
2. Yem numunelerinde ek olarak Rutubet Analiz ücreti (342 TL.)  alınacak.</t>
  </si>
  <si>
    <t>13. Artı her bir element için 200 TL artı ücret alınacaktır. 
2. Yem numunelerinde ek olarak Rutubet Analiz ücreti (342 TL.)  alınacak.</t>
  </si>
  <si>
    <t>14. Artı her bir element için 200 TL artı ücret alınacaktır. 
2. Yem numunelerinde ek olarak Rutubet Analiz ücreti (342 TL.)  alınacak.</t>
  </si>
  <si>
    <t>ANALİZ 
ÜCRETİ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</si>
</sst>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vertAlign val="subscript"/>
      <sz val="12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b/>
      <sz val="12"/>
      <color rgb="FF000080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i/>
      <sz val="12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0" fillId="0" borderId="0"/>
    <xf numFmtId="0" fontId="10" fillId="0" borderId="0"/>
    <xf numFmtId="0" fontId="5" fillId="0" borderId="0"/>
    <xf numFmtId="0" fontId="1" fillId="0" borderId="0"/>
  </cellStyleXfs>
  <cellXfs count="12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9" fillId="0" borderId="0" xfId="0" applyFont="1"/>
    <xf numFmtId="0" fontId="7" fillId="0" borderId="0" xfId="0" applyFont="1"/>
    <xf numFmtId="0" fontId="0" fillId="0" borderId="0" xfId="0" applyBorder="1"/>
    <xf numFmtId="0" fontId="0" fillId="0" borderId="0" xfId="0"/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7" fillId="0" borderId="0" xfId="0" applyFont="1" applyFill="1" applyBorder="1"/>
    <xf numFmtId="0" fontId="1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" fontId="6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9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7" fillId="2" borderId="0" xfId="0" applyFont="1" applyFill="1"/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/>
    <xf numFmtId="0" fontId="2" fillId="2" borderId="0" xfId="0" applyFont="1" applyFill="1" applyBorder="1" applyAlignment="1">
      <alignment horizontal="center" vertical="center"/>
    </xf>
    <xf numFmtId="4" fontId="4" fillId="0" borderId="4" xfId="0" applyNumberFormat="1" applyFont="1" applyBorder="1"/>
    <xf numFmtId="2" fontId="0" fillId="0" borderId="0" xfId="0" applyNumberFormat="1"/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0" borderId="0" xfId="0" applyFont="1"/>
    <xf numFmtId="4" fontId="7" fillId="0" borderId="0" xfId="0" applyNumberFormat="1" applyFont="1"/>
    <xf numFmtId="4" fontId="0" fillId="0" borderId="0" xfId="0" applyNumberFormat="1"/>
    <xf numFmtId="0" fontId="19" fillId="2" borderId="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Border="1"/>
    <xf numFmtId="2" fontId="4" fillId="0" borderId="1" xfId="0" applyNumberFormat="1" applyFont="1" applyBorder="1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6" xfId="0" applyFont="1" applyBorder="1"/>
    <xf numFmtId="4" fontId="4" fillId="0" borderId="7" xfId="0" applyNumberFormat="1" applyFont="1" applyBorder="1" applyAlignment="1">
      <alignment wrapText="1"/>
    </xf>
    <xf numFmtId="4" fontId="4" fillId="0" borderId="6" xfId="0" applyNumberFormat="1" applyFont="1" applyBorder="1"/>
    <xf numFmtId="4" fontId="4" fillId="0" borderId="8" xfId="0" applyNumberFormat="1" applyFont="1" applyBorder="1"/>
    <xf numFmtId="4" fontId="4" fillId="0" borderId="7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2" fontId="4" fillId="0" borderId="3" xfId="0" applyNumberFormat="1" applyFont="1" applyBorder="1"/>
    <xf numFmtId="0" fontId="2" fillId="2" borderId="1" xfId="0" applyFont="1" applyFill="1" applyBorder="1" applyAlignment="1"/>
    <xf numFmtId="2" fontId="4" fillId="0" borderId="0" xfId="0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4" fillId="0" borderId="4" xfId="0" applyNumberFormat="1" applyFont="1" applyBorder="1"/>
    <xf numFmtId="2" fontId="4" fillId="0" borderId="5" xfId="0" applyNumberFormat="1" applyFont="1" applyBorder="1"/>
    <xf numFmtId="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4"/>
    <cellStyle name="Normal 2 2" xfId="5"/>
    <cellStyle name="Normal 3" xfId="6"/>
    <cellStyle name="Normal 4" xfId="3"/>
    <cellStyle name="Normal_Sayfa1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>
      <selection activeCell="C2" sqref="C2:C3"/>
    </sheetView>
  </sheetViews>
  <sheetFormatPr defaultRowHeight="24" customHeight="1" x14ac:dyDescent="0.25"/>
  <cols>
    <col min="1" max="1" width="6.140625" style="7" bestFit="1" customWidth="1"/>
    <col min="2" max="2" width="41.28515625" style="7" customWidth="1"/>
    <col min="3" max="3" width="9.7109375" customWidth="1"/>
    <col min="4" max="4" width="9.28515625" bestFit="1" customWidth="1"/>
    <col min="5" max="5" width="37.5703125" customWidth="1"/>
    <col min="7" max="7" width="10.7109375" customWidth="1"/>
  </cols>
  <sheetData>
    <row r="1" spans="1:9" ht="39" customHeight="1" x14ac:dyDescent="0.25">
      <c r="A1" s="91" t="s">
        <v>336</v>
      </c>
      <c r="B1" s="91"/>
      <c r="C1" s="91"/>
      <c r="D1" s="91"/>
      <c r="E1" s="92"/>
      <c r="F1" s="68"/>
      <c r="G1" s="69"/>
    </row>
    <row r="2" spans="1:9" ht="31.5" customHeight="1" x14ac:dyDescent="0.25">
      <c r="A2" s="91" t="s">
        <v>267</v>
      </c>
      <c r="B2" s="93" t="s">
        <v>147</v>
      </c>
      <c r="C2" s="116" t="s">
        <v>359</v>
      </c>
      <c r="D2" s="91" t="s">
        <v>224</v>
      </c>
      <c r="E2" s="94" t="s">
        <v>150</v>
      </c>
      <c r="F2" s="70"/>
      <c r="G2" s="71"/>
    </row>
    <row r="3" spans="1:9" ht="53.25" customHeight="1" x14ac:dyDescent="0.25">
      <c r="A3" s="93"/>
      <c r="B3" s="93"/>
      <c r="C3" s="98"/>
      <c r="D3" s="93"/>
      <c r="E3" s="93"/>
      <c r="F3" s="67" t="s">
        <v>330</v>
      </c>
      <c r="G3" s="67" t="s">
        <v>308</v>
      </c>
    </row>
    <row r="4" spans="1:9" ht="15.75" x14ac:dyDescent="0.25">
      <c r="A4" s="56">
        <v>1</v>
      </c>
      <c r="B4" s="4" t="s">
        <v>1</v>
      </c>
      <c r="C4" s="4">
        <v>183.6</v>
      </c>
      <c r="D4" s="56" t="s">
        <v>0</v>
      </c>
      <c r="E4" s="85"/>
      <c r="F4" s="54">
        <f>C4*0.2</f>
        <v>36.72</v>
      </c>
      <c r="G4" s="54">
        <f>C4+F4</f>
        <v>220.32</v>
      </c>
    </row>
    <row r="5" spans="1:9" ht="31.5" x14ac:dyDescent="0.25">
      <c r="A5" s="56">
        <v>2</v>
      </c>
      <c r="B5" s="4" t="s">
        <v>2</v>
      </c>
      <c r="C5" s="4">
        <v>183.6</v>
      </c>
      <c r="D5" s="56" t="s">
        <v>0</v>
      </c>
      <c r="E5" s="85"/>
      <c r="F5" s="54">
        <f>C5*0.2</f>
        <v>36.72</v>
      </c>
      <c r="G5" s="54">
        <f>C5+F5</f>
        <v>220.32</v>
      </c>
    </row>
    <row r="6" spans="1:9" ht="15.75" x14ac:dyDescent="0.25">
      <c r="A6" s="56">
        <v>3</v>
      </c>
      <c r="B6" s="4" t="s">
        <v>3</v>
      </c>
      <c r="C6" s="4">
        <v>234</v>
      </c>
      <c r="D6" s="56" t="s">
        <v>0</v>
      </c>
      <c r="E6" s="85"/>
      <c r="F6" s="54">
        <f>C6*0.2</f>
        <v>46.800000000000004</v>
      </c>
      <c r="G6" s="54">
        <f>C6+F6</f>
        <v>280.8</v>
      </c>
    </row>
    <row r="7" spans="1:9" ht="15.75" x14ac:dyDescent="0.25">
      <c r="A7" s="56">
        <v>4</v>
      </c>
      <c r="B7" s="4" t="s">
        <v>4</v>
      </c>
      <c r="C7" s="4">
        <v>183.6</v>
      </c>
      <c r="D7" s="56" t="s">
        <v>0</v>
      </c>
      <c r="E7" s="85"/>
      <c r="F7" s="54">
        <f>C7*0.2</f>
        <v>36.72</v>
      </c>
      <c r="G7" s="54">
        <f>C7+F7</f>
        <v>220.32</v>
      </c>
    </row>
    <row r="8" spans="1:9" ht="15.75" x14ac:dyDescent="0.25">
      <c r="A8" s="56">
        <v>5</v>
      </c>
      <c r="B8" s="4" t="s">
        <v>5</v>
      </c>
      <c r="C8" s="4">
        <v>183.6</v>
      </c>
      <c r="D8" s="56" t="s">
        <v>0</v>
      </c>
      <c r="E8" s="85"/>
      <c r="F8" s="54">
        <f>C8*0.2</f>
        <v>36.72</v>
      </c>
      <c r="G8" s="54">
        <f>C8+F8</f>
        <v>220.32</v>
      </c>
    </row>
    <row r="9" spans="1:9" ht="15.75" x14ac:dyDescent="0.25">
      <c r="A9" s="56">
        <v>6</v>
      </c>
      <c r="B9" s="4" t="s">
        <v>6</v>
      </c>
      <c r="C9" s="4">
        <v>183.6</v>
      </c>
      <c r="D9" s="56" t="s">
        <v>0</v>
      </c>
      <c r="E9" s="85"/>
      <c r="F9" s="54">
        <f>C9*0.2</f>
        <v>36.72</v>
      </c>
      <c r="G9" s="54">
        <f>C9+F9</f>
        <v>220.32</v>
      </c>
    </row>
    <row r="10" spans="1:9" ht="15.75" x14ac:dyDescent="0.25">
      <c r="A10" s="56">
        <v>7</v>
      </c>
      <c r="B10" s="4" t="s">
        <v>7</v>
      </c>
      <c r="C10" s="4">
        <v>183.6</v>
      </c>
      <c r="D10" s="56" t="s">
        <v>0</v>
      </c>
      <c r="E10" s="85"/>
      <c r="F10" s="54">
        <f>C10*0.2</f>
        <v>36.72</v>
      </c>
      <c r="G10" s="54">
        <f>C10+F10</f>
        <v>220.32</v>
      </c>
    </row>
    <row r="11" spans="1:9" ht="15.75" x14ac:dyDescent="0.25">
      <c r="A11" s="56">
        <v>8</v>
      </c>
      <c r="B11" s="4" t="s">
        <v>8</v>
      </c>
      <c r="C11" s="4">
        <v>183.6</v>
      </c>
      <c r="D11" s="56" t="s">
        <v>0</v>
      </c>
      <c r="E11" s="85"/>
      <c r="F11" s="54">
        <f>C11*0.2</f>
        <v>36.72</v>
      </c>
      <c r="G11" s="54">
        <f>C11+F11</f>
        <v>220.32</v>
      </c>
    </row>
    <row r="12" spans="1:9" ht="15.75" x14ac:dyDescent="0.25">
      <c r="A12" s="56">
        <v>9</v>
      </c>
      <c r="B12" s="4" t="s">
        <v>9</v>
      </c>
      <c r="C12" s="4">
        <v>183.6</v>
      </c>
      <c r="D12" s="56" t="s">
        <v>0</v>
      </c>
      <c r="E12" s="84"/>
      <c r="F12" s="54">
        <f>C12*0.2</f>
        <v>36.72</v>
      </c>
      <c r="G12" s="54">
        <f>C12+F12</f>
        <v>220.32</v>
      </c>
    </row>
    <row r="13" spans="1:9" ht="31.5" x14ac:dyDescent="0.25">
      <c r="A13" s="56">
        <v>10</v>
      </c>
      <c r="B13" s="4" t="s">
        <v>10</v>
      </c>
      <c r="C13" s="4">
        <v>183.6</v>
      </c>
      <c r="D13" s="56" t="s">
        <v>0</v>
      </c>
      <c r="E13" s="85"/>
      <c r="F13" s="54">
        <f>C13*0.2</f>
        <v>36.72</v>
      </c>
      <c r="G13" s="54">
        <f>C13+F13</f>
        <v>220.32</v>
      </c>
    </row>
    <row r="14" spans="1:9" s="8" customFormat="1" ht="31.5" x14ac:dyDescent="0.25">
      <c r="A14" s="56">
        <v>11</v>
      </c>
      <c r="B14" s="4" t="s">
        <v>248</v>
      </c>
      <c r="C14" s="4">
        <v>432.5</v>
      </c>
      <c r="D14" s="56" t="s">
        <v>0</v>
      </c>
      <c r="E14" s="84" t="s">
        <v>240</v>
      </c>
      <c r="F14" s="54">
        <f>C14*0.2</f>
        <v>86.5</v>
      </c>
      <c r="G14" s="54">
        <f>C14+F14</f>
        <v>519</v>
      </c>
      <c r="I14" s="8" t="s">
        <v>267</v>
      </c>
    </row>
    <row r="15" spans="1:9" ht="15.75" x14ac:dyDescent="0.25">
      <c r="A15" s="56">
        <v>12</v>
      </c>
      <c r="B15" s="4" t="s">
        <v>11</v>
      </c>
      <c r="C15" s="4">
        <v>183.6</v>
      </c>
      <c r="D15" s="56" t="s">
        <v>0</v>
      </c>
      <c r="E15" s="85"/>
      <c r="F15" s="54">
        <f>C15*0.2</f>
        <v>36.72</v>
      </c>
      <c r="G15" s="54">
        <f>C15+F15</f>
        <v>220.32</v>
      </c>
    </row>
    <row r="16" spans="1:9" ht="15.75" x14ac:dyDescent="0.25">
      <c r="A16" s="56">
        <v>13</v>
      </c>
      <c r="B16" s="4" t="s">
        <v>12</v>
      </c>
      <c r="C16" s="4">
        <v>183.6</v>
      </c>
      <c r="D16" s="56" t="s">
        <v>0</v>
      </c>
      <c r="E16" s="85"/>
      <c r="F16" s="54">
        <f>C16*0.2</f>
        <v>36.72</v>
      </c>
      <c r="G16" s="54">
        <f>C16+F16</f>
        <v>220.32</v>
      </c>
    </row>
    <row r="17" spans="1:7" ht="15.75" x14ac:dyDescent="0.25">
      <c r="A17" s="56">
        <v>14</v>
      </c>
      <c r="B17" s="4" t="s">
        <v>13</v>
      </c>
      <c r="C17" s="4">
        <v>183.6</v>
      </c>
      <c r="D17" s="56" t="s">
        <v>0</v>
      </c>
      <c r="E17" s="85"/>
      <c r="F17" s="54">
        <f>C17*0.2</f>
        <v>36.72</v>
      </c>
      <c r="G17" s="54">
        <f>C17+F17</f>
        <v>220.32</v>
      </c>
    </row>
    <row r="18" spans="1:7" ht="15.75" x14ac:dyDescent="0.25">
      <c r="A18" s="56">
        <v>15</v>
      </c>
      <c r="B18" s="4" t="s">
        <v>14</v>
      </c>
      <c r="C18" s="4">
        <v>183.6</v>
      </c>
      <c r="D18" s="56" t="s">
        <v>0</v>
      </c>
      <c r="E18" s="85"/>
      <c r="F18" s="54">
        <f>C18*0.2</f>
        <v>36.72</v>
      </c>
      <c r="G18" s="54">
        <f>C18+F18</f>
        <v>220.32</v>
      </c>
    </row>
    <row r="19" spans="1:7" ht="15.75" x14ac:dyDescent="0.25">
      <c r="A19" s="56">
        <v>16</v>
      </c>
      <c r="B19" s="4" t="s">
        <v>15</v>
      </c>
      <c r="C19" s="4">
        <v>183.6</v>
      </c>
      <c r="D19" s="56" t="s">
        <v>0</v>
      </c>
      <c r="E19" s="85"/>
      <c r="F19" s="54">
        <f>C19*0.2</f>
        <v>36.72</v>
      </c>
      <c r="G19" s="54">
        <f>C19+F19</f>
        <v>220.32</v>
      </c>
    </row>
    <row r="20" spans="1:7" ht="15.75" x14ac:dyDescent="0.25">
      <c r="A20" s="56">
        <v>17</v>
      </c>
      <c r="B20" s="4" t="s">
        <v>16</v>
      </c>
      <c r="C20" s="4">
        <v>183.6</v>
      </c>
      <c r="D20" s="56" t="s">
        <v>0</v>
      </c>
      <c r="E20" s="85" t="s">
        <v>268</v>
      </c>
      <c r="F20" s="54">
        <f>C20*0.2</f>
        <v>36.72</v>
      </c>
      <c r="G20" s="54">
        <f>C20+F20</f>
        <v>220.32</v>
      </c>
    </row>
    <row r="21" spans="1:7" ht="15.75" x14ac:dyDescent="0.25">
      <c r="A21" s="56">
        <v>18</v>
      </c>
      <c r="B21" s="4" t="s">
        <v>17</v>
      </c>
      <c r="C21" s="4">
        <v>183.6</v>
      </c>
      <c r="D21" s="56" t="s">
        <v>0</v>
      </c>
      <c r="E21" s="85"/>
      <c r="F21" s="54">
        <f>C21*0.2</f>
        <v>36.72</v>
      </c>
      <c r="G21" s="54">
        <f>C21+F21</f>
        <v>220.32</v>
      </c>
    </row>
    <row r="22" spans="1:7" ht="15.75" x14ac:dyDescent="0.25">
      <c r="A22" s="56">
        <v>19</v>
      </c>
      <c r="B22" s="4" t="s">
        <v>18</v>
      </c>
      <c r="C22" s="4">
        <v>183.6</v>
      </c>
      <c r="D22" s="56" t="s">
        <v>0</v>
      </c>
      <c r="E22" s="85"/>
      <c r="F22" s="54">
        <f>C22*0.2</f>
        <v>36.72</v>
      </c>
      <c r="G22" s="54">
        <f>C22+F22</f>
        <v>220.32</v>
      </c>
    </row>
    <row r="23" spans="1:7" ht="31.5" x14ac:dyDescent="0.25">
      <c r="A23" s="56">
        <v>20</v>
      </c>
      <c r="B23" s="4" t="s">
        <v>19</v>
      </c>
      <c r="C23" s="4">
        <v>183.6</v>
      </c>
      <c r="D23" s="56" t="s">
        <v>0</v>
      </c>
      <c r="E23" s="85"/>
      <c r="F23" s="54">
        <f>C23*0.2</f>
        <v>36.72</v>
      </c>
      <c r="G23" s="54">
        <f>C23+F23</f>
        <v>220.32</v>
      </c>
    </row>
    <row r="24" spans="1:7" s="8" customFormat="1" ht="15.75" x14ac:dyDescent="0.25">
      <c r="A24" s="56">
        <v>21</v>
      </c>
      <c r="B24" s="4" t="s">
        <v>245</v>
      </c>
      <c r="C24" s="4">
        <v>345.6</v>
      </c>
      <c r="D24" s="56" t="s">
        <v>0</v>
      </c>
      <c r="E24" s="85"/>
      <c r="F24" s="54">
        <f>C24*0.2</f>
        <v>69.12</v>
      </c>
      <c r="G24" s="54">
        <f>C24+F24</f>
        <v>414.72</v>
      </c>
    </row>
    <row r="25" spans="1:7" ht="15.75" x14ac:dyDescent="0.25">
      <c r="A25" s="56">
        <v>22</v>
      </c>
      <c r="B25" s="4" t="s">
        <v>20</v>
      </c>
      <c r="C25" s="4">
        <v>342</v>
      </c>
      <c r="D25" s="56" t="s">
        <v>0</v>
      </c>
      <c r="E25" s="84"/>
      <c r="F25" s="54">
        <f>C25*0.2</f>
        <v>68.400000000000006</v>
      </c>
      <c r="G25" s="54">
        <f>C25+F25</f>
        <v>410.4</v>
      </c>
    </row>
    <row r="26" spans="1:7" ht="15.75" x14ac:dyDescent="0.25">
      <c r="A26" s="56">
        <v>23</v>
      </c>
      <c r="B26" s="4" t="s">
        <v>21</v>
      </c>
      <c r="C26" s="4">
        <v>183.6</v>
      </c>
      <c r="D26" s="56" t="s">
        <v>0</v>
      </c>
      <c r="E26" s="84"/>
      <c r="F26" s="54">
        <f>C26*0.2</f>
        <v>36.72</v>
      </c>
      <c r="G26" s="54">
        <f>C26+F26</f>
        <v>220.32</v>
      </c>
    </row>
    <row r="27" spans="1:7" ht="15.75" x14ac:dyDescent="0.25">
      <c r="A27" s="56">
        <v>24</v>
      </c>
      <c r="B27" s="4" t="s">
        <v>22</v>
      </c>
      <c r="C27" s="4">
        <v>183.6</v>
      </c>
      <c r="D27" s="56" t="s">
        <v>0</v>
      </c>
      <c r="E27" s="85"/>
      <c r="F27" s="54">
        <f>C27*0.2</f>
        <v>36.72</v>
      </c>
      <c r="G27" s="54">
        <f>C27+F27</f>
        <v>220.32</v>
      </c>
    </row>
    <row r="28" spans="1:7" ht="15.75" x14ac:dyDescent="0.25">
      <c r="A28" s="56">
        <v>25</v>
      </c>
      <c r="B28" s="4" t="s">
        <v>23</v>
      </c>
      <c r="C28" s="4">
        <v>234</v>
      </c>
      <c r="D28" s="56" t="s">
        <v>0</v>
      </c>
      <c r="E28" s="85"/>
      <c r="F28" s="54">
        <f>C28*0.2</f>
        <v>46.800000000000004</v>
      </c>
      <c r="G28" s="54">
        <f>C28+F28</f>
        <v>280.8</v>
      </c>
    </row>
    <row r="29" spans="1:7" ht="15.75" x14ac:dyDescent="0.25">
      <c r="A29" s="56">
        <v>26</v>
      </c>
      <c r="B29" s="4" t="s">
        <v>24</v>
      </c>
      <c r="C29" s="4">
        <v>275.39999999999998</v>
      </c>
      <c r="D29" s="56" t="s">
        <v>0</v>
      </c>
      <c r="E29" s="85"/>
      <c r="F29" s="54">
        <f>C29*0.2</f>
        <v>55.08</v>
      </c>
      <c r="G29" s="54">
        <f>C29+F29</f>
        <v>330.47999999999996</v>
      </c>
    </row>
    <row r="30" spans="1:7" ht="15.75" x14ac:dyDescent="0.25">
      <c r="A30" s="56">
        <v>27</v>
      </c>
      <c r="B30" s="4" t="s">
        <v>25</v>
      </c>
      <c r="C30" s="4">
        <v>183.6</v>
      </c>
      <c r="D30" s="56" t="s">
        <v>0</v>
      </c>
      <c r="E30" s="85"/>
      <c r="F30" s="54">
        <f>C30*0.2</f>
        <v>36.72</v>
      </c>
      <c r="G30" s="54">
        <f>C30+F30</f>
        <v>220.32</v>
      </c>
    </row>
    <row r="31" spans="1:7" ht="15.75" x14ac:dyDescent="0.25">
      <c r="A31" s="56">
        <v>28</v>
      </c>
      <c r="B31" s="4" t="s">
        <v>26</v>
      </c>
      <c r="C31" s="4">
        <v>183.6</v>
      </c>
      <c r="D31" s="56" t="s">
        <v>0</v>
      </c>
      <c r="E31" s="85"/>
      <c r="F31" s="54">
        <f>C31*0.2</f>
        <v>36.72</v>
      </c>
      <c r="G31" s="54">
        <f>C31+F31</f>
        <v>220.32</v>
      </c>
    </row>
    <row r="32" spans="1:7" ht="15.75" x14ac:dyDescent="0.25">
      <c r="A32" s="56">
        <v>29</v>
      </c>
      <c r="B32" s="4" t="s">
        <v>27</v>
      </c>
      <c r="C32" s="4">
        <v>183.6</v>
      </c>
      <c r="D32" s="56" t="s">
        <v>0</v>
      </c>
      <c r="E32" s="85"/>
      <c r="F32" s="54">
        <f>C32*0.2</f>
        <v>36.72</v>
      </c>
      <c r="G32" s="54">
        <f>C32+F32</f>
        <v>220.32</v>
      </c>
    </row>
    <row r="33" spans="1:7" ht="15.75" x14ac:dyDescent="0.25">
      <c r="A33" s="56">
        <v>30</v>
      </c>
      <c r="B33" s="4" t="s">
        <v>28</v>
      </c>
      <c r="C33" s="4">
        <v>183.6</v>
      </c>
      <c r="D33" s="56" t="s">
        <v>0</v>
      </c>
      <c r="E33" s="85"/>
      <c r="F33" s="54">
        <f>C33*0.2</f>
        <v>36.72</v>
      </c>
      <c r="G33" s="54">
        <f>C33+F33</f>
        <v>220.32</v>
      </c>
    </row>
    <row r="34" spans="1:7" ht="15.75" x14ac:dyDescent="0.25">
      <c r="A34" s="56">
        <v>31</v>
      </c>
      <c r="B34" s="4" t="s">
        <v>29</v>
      </c>
      <c r="C34" s="4">
        <v>183.6</v>
      </c>
      <c r="D34" s="56" t="s">
        <v>0</v>
      </c>
      <c r="E34" s="85"/>
      <c r="F34" s="54">
        <f>C34*0.2</f>
        <v>36.72</v>
      </c>
      <c r="G34" s="54">
        <f>C34+F34</f>
        <v>220.32</v>
      </c>
    </row>
    <row r="35" spans="1:7" ht="15.75" x14ac:dyDescent="0.25">
      <c r="A35" s="56">
        <v>32</v>
      </c>
      <c r="B35" s="4" t="s">
        <v>30</v>
      </c>
      <c r="C35" s="4">
        <v>183.6</v>
      </c>
      <c r="D35" s="56" t="s">
        <v>0</v>
      </c>
      <c r="E35" s="85"/>
      <c r="F35" s="54">
        <f>C35*0.2</f>
        <v>36.72</v>
      </c>
      <c r="G35" s="54">
        <f>C35+F35</f>
        <v>220.32</v>
      </c>
    </row>
    <row r="36" spans="1:7" ht="15.75" x14ac:dyDescent="0.25">
      <c r="A36" s="56">
        <v>33</v>
      </c>
      <c r="B36" s="4" t="s">
        <v>31</v>
      </c>
      <c r="C36" s="4">
        <v>183.6</v>
      </c>
      <c r="D36" s="56" t="s">
        <v>0</v>
      </c>
      <c r="E36" s="85"/>
      <c r="F36" s="54">
        <f>C36*0.2</f>
        <v>36.72</v>
      </c>
      <c r="G36" s="54">
        <f>C36+F36</f>
        <v>220.32</v>
      </c>
    </row>
    <row r="37" spans="1:7" ht="15.75" x14ac:dyDescent="0.25">
      <c r="A37" s="56">
        <v>34</v>
      </c>
      <c r="B37" s="4" t="s">
        <v>32</v>
      </c>
      <c r="C37" s="4">
        <v>183.6</v>
      </c>
      <c r="D37" s="56" t="s">
        <v>0</v>
      </c>
      <c r="E37" s="85"/>
      <c r="F37" s="54">
        <f>C37*0.2</f>
        <v>36.72</v>
      </c>
      <c r="G37" s="54">
        <f>C37+F37</f>
        <v>220.32</v>
      </c>
    </row>
    <row r="38" spans="1:7" ht="15.75" x14ac:dyDescent="0.25">
      <c r="A38" s="56">
        <v>35</v>
      </c>
      <c r="B38" s="4" t="s">
        <v>33</v>
      </c>
      <c r="C38" s="4">
        <v>183.6</v>
      </c>
      <c r="D38" s="56" t="s">
        <v>0</v>
      </c>
      <c r="E38" s="85"/>
      <c r="F38" s="54">
        <f>C38*0.2</f>
        <v>36.72</v>
      </c>
      <c r="G38" s="54">
        <f>C38+F38</f>
        <v>220.32</v>
      </c>
    </row>
    <row r="39" spans="1:7" ht="15.75" x14ac:dyDescent="0.25">
      <c r="A39" s="56">
        <v>36</v>
      </c>
      <c r="B39" s="4" t="s">
        <v>34</v>
      </c>
      <c r="C39" s="4">
        <v>183.6</v>
      </c>
      <c r="D39" s="56" t="s">
        <v>0</v>
      </c>
      <c r="E39" s="85"/>
      <c r="F39" s="54">
        <f>C39*0.2</f>
        <v>36.72</v>
      </c>
      <c r="G39" s="54">
        <f>C39+F39</f>
        <v>220.32</v>
      </c>
    </row>
    <row r="40" spans="1:7" ht="15.75" x14ac:dyDescent="0.25">
      <c r="A40" s="56">
        <v>37</v>
      </c>
      <c r="B40" s="4" t="s">
        <v>35</v>
      </c>
      <c r="C40" s="4">
        <v>183.6</v>
      </c>
      <c r="D40" s="56" t="s">
        <v>0</v>
      </c>
      <c r="E40" s="85"/>
      <c r="F40" s="54">
        <f>C40*0.2</f>
        <v>36.72</v>
      </c>
      <c r="G40" s="54">
        <f>C40+F40</f>
        <v>220.32</v>
      </c>
    </row>
    <row r="41" spans="1:7" ht="15.75" x14ac:dyDescent="0.25">
      <c r="A41" s="56">
        <v>38</v>
      </c>
      <c r="B41" s="4" t="s">
        <v>36</v>
      </c>
      <c r="C41" s="4">
        <v>234</v>
      </c>
      <c r="D41" s="56" t="s">
        <v>0</v>
      </c>
      <c r="E41" s="85"/>
      <c r="F41" s="54">
        <f>C41*0.2</f>
        <v>46.800000000000004</v>
      </c>
      <c r="G41" s="54">
        <f>C41+F41</f>
        <v>280.8</v>
      </c>
    </row>
    <row r="42" spans="1:7" ht="15.75" x14ac:dyDescent="0.25">
      <c r="A42" s="56">
        <v>39</v>
      </c>
      <c r="B42" s="4" t="s">
        <v>37</v>
      </c>
      <c r="C42" s="4">
        <v>183.6</v>
      </c>
      <c r="D42" s="56" t="s">
        <v>0</v>
      </c>
      <c r="E42" s="85"/>
      <c r="F42" s="54">
        <f>C42*0.2</f>
        <v>36.72</v>
      </c>
      <c r="G42" s="54">
        <f>C42+F42</f>
        <v>220.32</v>
      </c>
    </row>
    <row r="43" spans="1:7" ht="15.75" x14ac:dyDescent="0.25">
      <c r="A43" s="56">
        <v>40</v>
      </c>
      <c r="B43" s="4" t="s">
        <v>38</v>
      </c>
      <c r="C43" s="4">
        <v>234</v>
      </c>
      <c r="D43" s="56" t="s">
        <v>0</v>
      </c>
      <c r="E43" s="85"/>
      <c r="F43" s="54">
        <f>C43*0.2</f>
        <v>46.800000000000004</v>
      </c>
      <c r="G43" s="54">
        <f>C43+F43</f>
        <v>280.8</v>
      </c>
    </row>
    <row r="44" spans="1:7" ht="31.5" x14ac:dyDescent="0.25">
      <c r="A44" s="56">
        <v>41</v>
      </c>
      <c r="B44" s="4" t="s">
        <v>39</v>
      </c>
      <c r="C44" s="4">
        <v>234</v>
      </c>
      <c r="D44" s="56" t="s">
        <v>0</v>
      </c>
      <c r="E44" s="85"/>
      <c r="F44" s="54">
        <f>C44*0.2</f>
        <v>46.800000000000004</v>
      </c>
      <c r="G44" s="54">
        <f>C44+F44</f>
        <v>280.8</v>
      </c>
    </row>
    <row r="45" spans="1:7" ht="15.75" x14ac:dyDescent="0.25">
      <c r="A45" s="56">
        <v>42</v>
      </c>
      <c r="B45" s="4" t="s">
        <v>40</v>
      </c>
      <c r="C45" s="4">
        <v>234</v>
      </c>
      <c r="D45" s="56" t="s">
        <v>0</v>
      </c>
      <c r="E45" s="85"/>
      <c r="F45" s="54">
        <f>C45*0.2</f>
        <v>46.800000000000004</v>
      </c>
      <c r="G45" s="54">
        <f>C45+F45</f>
        <v>280.8</v>
      </c>
    </row>
    <row r="46" spans="1:7" ht="15.75" x14ac:dyDescent="0.25">
      <c r="A46" s="56">
        <v>43</v>
      </c>
      <c r="B46" s="4" t="s">
        <v>41</v>
      </c>
      <c r="C46" s="4">
        <v>234</v>
      </c>
      <c r="D46" s="56" t="s">
        <v>0</v>
      </c>
      <c r="E46" s="85"/>
      <c r="F46" s="54">
        <f>C46*0.2</f>
        <v>46.800000000000004</v>
      </c>
      <c r="G46" s="54">
        <f>C46+F46</f>
        <v>280.8</v>
      </c>
    </row>
    <row r="47" spans="1:7" ht="15.75" x14ac:dyDescent="0.25">
      <c r="A47" s="56">
        <v>44</v>
      </c>
      <c r="B47" s="31" t="s">
        <v>42</v>
      </c>
      <c r="C47" s="4">
        <v>234</v>
      </c>
      <c r="D47" s="56" t="s">
        <v>0</v>
      </c>
      <c r="E47" s="85"/>
      <c r="F47" s="54">
        <f>C47*0.2</f>
        <v>46.800000000000004</v>
      </c>
      <c r="G47" s="54">
        <f>C47+F47</f>
        <v>280.8</v>
      </c>
    </row>
    <row r="48" spans="1:7" ht="15.75" x14ac:dyDescent="0.25">
      <c r="A48" s="56">
        <v>45</v>
      </c>
      <c r="B48" s="4" t="s">
        <v>43</v>
      </c>
      <c r="C48" s="4">
        <v>234</v>
      </c>
      <c r="D48" s="56" t="s">
        <v>0</v>
      </c>
      <c r="E48" s="85"/>
      <c r="F48" s="54">
        <f>C48*0.2</f>
        <v>46.800000000000004</v>
      </c>
      <c r="G48" s="54">
        <f>C48+F48</f>
        <v>280.8</v>
      </c>
    </row>
    <row r="49" spans="1:7" ht="15.75" x14ac:dyDescent="0.25">
      <c r="A49" s="56">
        <v>46</v>
      </c>
      <c r="B49" s="4" t="s">
        <v>44</v>
      </c>
      <c r="C49" s="4">
        <v>183.6</v>
      </c>
      <c r="D49" s="56" t="s">
        <v>0</v>
      </c>
      <c r="E49" s="85" t="s">
        <v>267</v>
      </c>
      <c r="F49" s="54">
        <f>C49*0.2</f>
        <v>36.72</v>
      </c>
      <c r="G49" s="54">
        <f>C49+F49</f>
        <v>220.32</v>
      </c>
    </row>
    <row r="50" spans="1:7" ht="15.75" x14ac:dyDescent="0.25">
      <c r="A50" s="56">
        <v>47</v>
      </c>
      <c r="B50" s="4" t="s">
        <v>46</v>
      </c>
      <c r="C50" s="4">
        <v>183.6</v>
      </c>
      <c r="D50" s="56" t="s">
        <v>0</v>
      </c>
      <c r="E50" s="85"/>
      <c r="F50" s="54">
        <f>C50*0.2</f>
        <v>36.72</v>
      </c>
      <c r="G50" s="54">
        <f>C50+F50</f>
        <v>220.32</v>
      </c>
    </row>
    <row r="51" spans="1:7" ht="15.75" x14ac:dyDescent="0.25">
      <c r="A51" s="56">
        <v>48</v>
      </c>
      <c r="B51" s="4" t="s">
        <v>47</v>
      </c>
      <c r="C51" s="4">
        <v>183.6</v>
      </c>
      <c r="D51" s="56" t="s">
        <v>0</v>
      </c>
      <c r="E51" s="85"/>
      <c r="F51" s="54">
        <f>C51*0.2</f>
        <v>36.72</v>
      </c>
      <c r="G51" s="54">
        <f>C51+F51</f>
        <v>220.32</v>
      </c>
    </row>
    <row r="52" spans="1:7" ht="15.75" x14ac:dyDescent="0.25">
      <c r="A52" s="56">
        <v>49</v>
      </c>
      <c r="B52" s="4" t="s">
        <v>49</v>
      </c>
      <c r="C52" s="4">
        <v>342</v>
      </c>
      <c r="D52" s="56" t="s">
        <v>0</v>
      </c>
      <c r="E52" s="85"/>
      <c r="F52" s="54">
        <f>C52*0.2</f>
        <v>68.400000000000006</v>
      </c>
      <c r="G52" s="54">
        <f>C52+F52</f>
        <v>410.4</v>
      </c>
    </row>
    <row r="53" spans="1:7" ht="31.5" x14ac:dyDescent="0.25">
      <c r="A53" s="56">
        <v>50</v>
      </c>
      <c r="B53" s="4" t="s">
        <v>50</v>
      </c>
      <c r="C53" s="4">
        <v>392.4</v>
      </c>
      <c r="D53" s="56" t="s">
        <v>0</v>
      </c>
      <c r="E53" s="84" t="s">
        <v>241</v>
      </c>
      <c r="F53" s="54">
        <f>C53*0.2</f>
        <v>78.48</v>
      </c>
      <c r="G53" s="54">
        <f>C53+F53</f>
        <v>470.88</v>
      </c>
    </row>
    <row r="54" spans="1:7" ht="15.75" x14ac:dyDescent="0.25">
      <c r="A54" s="56">
        <v>51</v>
      </c>
      <c r="B54" s="4" t="s">
        <v>51</v>
      </c>
      <c r="C54" s="4">
        <v>342</v>
      </c>
      <c r="D54" s="56" t="s">
        <v>0</v>
      </c>
      <c r="E54" s="85" t="s">
        <v>52</v>
      </c>
      <c r="F54" s="54">
        <f>C54*0.2</f>
        <v>68.400000000000006</v>
      </c>
      <c r="G54" s="54">
        <f>C54+F54</f>
        <v>410.4</v>
      </c>
    </row>
    <row r="55" spans="1:7" ht="15.75" x14ac:dyDescent="0.25">
      <c r="A55" s="56">
        <v>52</v>
      </c>
      <c r="B55" s="4" t="s">
        <v>53</v>
      </c>
      <c r="C55" s="4">
        <v>375.3</v>
      </c>
      <c r="D55" s="56" t="s">
        <v>0</v>
      </c>
      <c r="E55" s="85"/>
      <c r="F55" s="54">
        <f>C55*0.2</f>
        <v>75.06</v>
      </c>
      <c r="G55" s="54">
        <f>C55+F55</f>
        <v>450.36</v>
      </c>
    </row>
    <row r="56" spans="1:7" ht="31.5" x14ac:dyDescent="0.25">
      <c r="A56" s="56">
        <v>53</v>
      </c>
      <c r="B56" s="4" t="s">
        <v>54</v>
      </c>
      <c r="C56" s="4">
        <v>234</v>
      </c>
      <c r="D56" s="56" t="s">
        <v>0</v>
      </c>
      <c r="E56" s="85"/>
      <c r="F56" s="54">
        <f>C56*0.2</f>
        <v>46.800000000000004</v>
      </c>
      <c r="G56" s="54">
        <f>C56+F56</f>
        <v>280.8</v>
      </c>
    </row>
    <row r="57" spans="1:7" ht="15.75" x14ac:dyDescent="0.25">
      <c r="A57" s="56">
        <v>54</v>
      </c>
      <c r="B57" s="4" t="s">
        <v>55</v>
      </c>
      <c r="C57" s="4">
        <v>183.6</v>
      </c>
      <c r="D57" s="56" t="s">
        <v>0</v>
      </c>
      <c r="E57" s="85"/>
      <c r="F57" s="54">
        <f>C57*0.2</f>
        <v>36.72</v>
      </c>
      <c r="G57" s="54">
        <f>C57+F57</f>
        <v>220.32</v>
      </c>
    </row>
    <row r="58" spans="1:7" ht="15.75" x14ac:dyDescent="0.25">
      <c r="A58" s="56">
        <v>55</v>
      </c>
      <c r="B58" s="4" t="s">
        <v>56</v>
      </c>
      <c r="C58" s="4">
        <v>234</v>
      </c>
      <c r="D58" s="56" t="s">
        <v>0</v>
      </c>
      <c r="E58" s="85"/>
      <c r="F58" s="54">
        <f>C58*0.2</f>
        <v>46.800000000000004</v>
      </c>
      <c r="G58" s="54">
        <f>C58+F58</f>
        <v>280.8</v>
      </c>
    </row>
    <row r="59" spans="1:7" s="8" customFormat="1" ht="15.75" x14ac:dyDescent="0.25">
      <c r="A59" s="56">
        <v>56</v>
      </c>
      <c r="B59" s="82" t="s">
        <v>64</v>
      </c>
      <c r="C59" s="4">
        <v>234</v>
      </c>
      <c r="D59" s="28" t="s">
        <v>226</v>
      </c>
      <c r="E59" s="85"/>
      <c r="F59" s="54">
        <f>C59*0.2</f>
        <v>46.800000000000004</v>
      </c>
      <c r="G59" s="54">
        <f>C59+F59</f>
        <v>280.8</v>
      </c>
    </row>
    <row r="60" spans="1:7" ht="15.75" x14ac:dyDescent="0.25">
      <c r="A60" s="56">
        <v>57</v>
      </c>
      <c r="B60" s="4" t="s">
        <v>57</v>
      </c>
      <c r="C60" s="4">
        <v>342</v>
      </c>
      <c r="D60" s="56" t="s">
        <v>0</v>
      </c>
      <c r="E60" s="85" t="s">
        <v>335</v>
      </c>
      <c r="F60" s="54">
        <f>C60*0.2</f>
        <v>68.400000000000006</v>
      </c>
      <c r="G60" s="54">
        <f>C60+F60</f>
        <v>410.4</v>
      </c>
    </row>
    <row r="61" spans="1:7" ht="15.75" x14ac:dyDescent="0.25">
      <c r="A61" s="56">
        <v>58</v>
      </c>
      <c r="B61" s="4" t="s">
        <v>58</v>
      </c>
      <c r="C61" s="4">
        <v>183.6</v>
      </c>
      <c r="D61" s="56" t="s">
        <v>0</v>
      </c>
      <c r="E61" s="85"/>
      <c r="F61" s="54">
        <f>C61*0.2</f>
        <v>36.72</v>
      </c>
      <c r="G61" s="54">
        <f>C61+F61</f>
        <v>220.32</v>
      </c>
    </row>
    <row r="62" spans="1:7" ht="15.75" x14ac:dyDescent="0.25">
      <c r="A62" s="56">
        <v>59</v>
      </c>
      <c r="B62" s="4" t="s">
        <v>59</v>
      </c>
      <c r="C62" s="4">
        <v>183.6</v>
      </c>
      <c r="D62" s="56" t="s">
        <v>0</v>
      </c>
      <c r="E62" s="85"/>
      <c r="F62" s="54">
        <f>C62*0.2</f>
        <v>36.72</v>
      </c>
      <c r="G62" s="54">
        <f>C62+F62</f>
        <v>220.32</v>
      </c>
    </row>
    <row r="63" spans="1:7" ht="15.75" x14ac:dyDescent="0.25">
      <c r="A63" s="56">
        <v>60</v>
      </c>
      <c r="B63" s="4" t="s">
        <v>60</v>
      </c>
      <c r="C63" s="4">
        <v>183.6</v>
      </c>
      <c r="D63" s="56" t="s">
        <v>0</v>
      </c>
      <c r="E63" s="85"/>
      <c r="F63" s="54">
        <f>C63*0.2</f>
        <v>36.72</v>
      </c>
      <c r="G63" s="54">
        <f>C63+F63</f>
        <v>220.32</v>
      </c>
    </row>
    <row r="64" spans="1:7" ht="15.75" x14ac:dyDescent="0.25">
      <c r="A64" s="56">
        <v>61</v>
      </c>
      <c r="B64" s="4" t="s">
        <v>61</v>
      </c>
      <c r="C64" s="4">
        <v>183.6</v>
      </c>
      <c r="D64" s="56" t="s">
        <v>0</v>
      </c>
      <c r="E64" s="85"/>
      <c r="F64" s="54">
        <f>C64*0.2</f>
        <v>36.72</v>
      </c>
      <c r="G64" s="54">
        <f>C64+F64</f>
        <v>220.32</v>
      </c>
    </row>
    <row r="65" spans="1:7" ht="31.5" x14ac:dyDescent="0.25">
      <c r="A65" s="56">
        <v>62</v>
      </c>
      <c r="B65" s="4" t="s">
        <v>62</v>
      </c>
      <c r="C65" s="4">
        <v>234</v>
      </c>
      <c r="D65" s="56" t="s">
        <v>0</v>
      </c>
      <c r="E65" s="84" t="s">
        <v>269</v>
      </c>
      <c r="F65" s="54">
        <f>C65*0.2</f>
        <v>46.800000000000004</v>
      </c>
      <c r="G65" s="54">
        <f>C65+F65</f>
        <v>280.8</v>
      </c>
    </row>
    <row r="66" spans="1:7" s="8" customFormat="1" ht="15.75" x14ac:dyDescent="0.25">
      <c r="A66" s="56">
        <v>63</v>
      </c>
      <c r="B66" s="4" t="s">
        <v>312</v>
      </c>
      <c r="C66" s="4">
        <v>234</v>
      </c>
      <c r="D66" s="56" t="s">
        <v>0</v>
      </c>
      <c r="E66" s="84"/>
      <c r="F66" s="54">
        <f>C66*0.2</f>
        <v>46.800000000000004</v>
      </c>
      <c r="G66" s="54">
        <f>C66+F66</f>
        <v>280.8</v>
      </c>
    </row>
    <row r="67" spans="1:7" s="8" customFormat="1" ht="15.75" x14ac:dyDescent="0.25">
      <c r="A67" s="56">
        <v>64</v>
      </c>
      <c r="B67" s="4" t="s">
        <v>313</v>
      </c>
      <c r="C67" s="4">
        <v>234</v>
      </c>
      <c r="D67" s="56" t="s">
        <v>0</v>
      </c>
      <c r="E67" s="84"/>
      <c r="F67" s="54">
        <f>C67*0.2</f>
        <v>46.800000000000004</v>
      </c>
      <c r="G67" s="54">
        <f>C67+F67</f>
        <v>280.8</v>
      </c>
    </row>
    <row r="68" spans="1:7" s="8" customFormat="1" ht="15.75" x14ac:dyDescent="0.25">
      <c r="A68" s="56">
        <v>65</v>
      </c>
      <c r="B68" s="4" t="s">
        <v>314</v>
      </c>
      <c r="C68" s="4">
        <v>234</v>
      </c>
      <c r="D68" s="56" t="s">
        <v>0</v>
      </c>
      <c r="E68" s="84"/>
      <c r="F68" s="54">
        <f>C68*0.2</f>
        <v>46.800000000000004</v>
      </c>
      <c r="G68" s="54">
        <f>C68+F68</f>
        <v>280.8</v>
      </c>
    </row>
    <row r="69" spans="1:7" ht="15.75" x14ac:dyDescent="0.25">
      <c r="A69" s="56">
        <v>66</v>
      </c>
      <c r="B69" s="4" t="s">
        <v>63</v>
      </c>
      <c r="C69" s="4">
        <v>183.6</v>
      </c>
      <c r="D69" s="56" t="s">
        <v>0</v>
      </c>
      <c r="E69" s="85"/>
      <c r="F69" s="54">
        <f t="shared" ref="F69" si="0">C69*0.2</f>
        <v>36.72</v>
      </c>
      <c r="G69" s="54">
        <f>C69+F69</f>
        <v>220.32</v>
      </c>
    </row>
    <row r="70" spans="1:7" ht="24" customHeight="1" x14ac:dyDescent="0.25">
      <c r="A70"/>
      <c r="B70"/>
    </row>
  </sheetData>
  <mergeCells count="6">
    <mergeCell ref="C2:C3"/>
    <mergeCell ref="A1:E1"/>
    <mergeCell ref="A2:A3"/>
    <mergeCell ref="B2:B3"/>
    <mergeCell ref="D2:D3"/>
    <mergeCell ref="E2:E3"/>
  </mergeCells>
  <pageMargins left="0.25" right="0.25" top="0.75" bottom="0.75" header="0.3" footer="0.3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zoomScaleNormal="100" workbookViewId="0">
      <selection activeCell="D7" sqref="D7"/>
    </sheetView>
  </sheetViews>
  <sheetFormatPr defaultRowHeight="15" x14ac:dyDescent="0.25"/>
  <cols>
    <col min="1" max="1" width="6.140625" bestFit="1" customWidth="1"/>
    <col min="2" max="2" width="31.85546875" customWidth="1"/>
    <col min="3" max="4" width="9.28515625" bestFit="1" customWidth="1"/>
    <col min="5" max="5" width="27.140625" customWidth="1"/>
    <col min="6" max="6" width="7.5703125" customWidth="1"/>
    <col min="7" max="7" width="10.42578125" customWidth="1"/>
  </cols>
  <sheetData>
    <row r="1" spans="1:7" ht="46.5" customHeight="1" x14ac:dyDescent="0.25">
      <c r="A1" s="91" t="s">
        <v>337</v>
      </c>
      <c r="B1" s="93"/>
      <c r="C1" s="93"/>
      <c r="D1" s="93"/>
      <c r="E1" s="93"/>
    </row>
    <row r="2" spans="1:7" ht="63" customHeight="1" x14ac:dyDescent="0.25">
      <c r="A2" s="91" t="s">
        <v>261</v>
      </c>
      <c r="B2" s="93" t="s">
        <v>147</v>
      </c>
      <c r="C2" s="116" t="s">
        <v>359</v>
      </c>
      <c r="D2" s="91" t="s">
        <v>149</v>
      </c>
      <c r="E2" s="93" t="s">
        <v>150</v>
      </c>
    </row>
    <row r="3" spans="1:7" ht="47.25" customHeight="1" x14ac:dyDescent="0.25">
      <c r="A3" s="93"/>
      <c r="B3" s="93"/>
      <c r="C3" s="98"/>
      <c r="D3" s="93"/>
      <c r="E3" s="93"/>
      <c r="F3" s="76" t="s">
        <v>330</v>
      </c>
      <c r="G3" s="57" t="s">
        <v>308</v>
      </c>
    </row>
    <row r="4" spans="1:7" ht="15.75" x14ac:dyDescent="0.25">
      <c r="A4" s="57">
        <v>1</v>
      </c>
      <c r="B4" s="1" t="s">
        <v>90</v>
      </c>
      <c r="C4" s="57">
        <v>256.5</v>
      </c>
      <c r="D4" s="57">
        <v>1</v>
      </c>
      <c r="E4" s="84" t="s">
        <v>91</v>
      </c>
      <c r="F4" s="78">
        <f>C4*0.2</f>
        <v>51.300000000000004</v>
      </c>
      <c r="G4" s="54">
        <f>C4+F4</f>
        <v>307.8</v>
      </c>
    </row>
    <row r="5" spans="1:7" ht="15.75" x14ac:dyDescent="0.25">
      <c r="A5" s="57">
        <v>2</v>
      </c>
      <c r="B5" s="1" t="s">
        <v>92</v>
      </c>
      <c r="C5" s="57">
        <v>256.5</v>
      </c>
      <c r="D5" s="57"/>
      <c r="E5" s="84"/>
      <c r="F5" s="78">
        <f>C5*0.2</f>
        <v>51.300000000000004</v>
      </c>
      <c r="G5" s="54">
        <f>C5+F5</f>
        <v>307.8</v>
      </c>
    </row>
    <row r="6" spans="1:7" ht="15.75" x14ac:dyDescent="0.25">
      <c r="A6" s="57">
        <v>3</v>
      </c>
      <c r="B6" s="1" t="s">
        <v>93</v>
      </c>
      <c r="C6" s="57">
        <v>256.5</v>
      </c>
      <c r="D6" s="57"/>
      <c r="E6" s="84"/>
      <c r="F6" s="78">
        <f>C6*0.2</f>
        <v>51.300000000000004</v>
      </c>
      <c r="G6" s="54">
        <f>C6+F6</f>
        <v>307.8</v>
      </c>
    </row>
    <row r="7" spans="1:7" ht="15.75" x14ac:dyDescent="0.25">
      <c r="A7" s="57">
        <v>4</v>
      </c>
      <c r="B7" s="1" t="s">
        <v>94</v>
      </c>
      <c r="C7" s="57">
        <v>256.5</v>
      </c>
      <c r="D7" s="57">
        <v>1</v>
      </c>
      <c r="E7" s="84"/>
      <c r="F7" s="78">
        <f>C7*0.2</f>
        <v>51.300000000000004</v>
      </c>
      <c r="G7" s="54">
        <f>C7+F7</f>
        <v>307.8</v>
      </c>
    </row>
    <row r="8" spans="1:7" ht="15.75" x14ac:dyDescent="0.25">
      <c r="A8" s="57">
        <v>5</v>
      </c>
      <c r="B8" s="1" t="s">
        <v>95</v>
      </c>
      <c r="C8" s="83">
        <v>1509.3</v>
      </c>
      <c r="D8" s="57">
        <v>1</v>
      </c>
      <c r="E8" s="84" t="s">
        <v>96</v>
      </c>
      <c r="F8" s="78">
        <f>C8*0.2</f>
        <v>301.86</v>
      </c>
      <c r="G8" s="54">
        <f>C8+F8</f>
        <v>1811.1599999999999</v>
      </c>
    </row>
    <row r="9" spans="1:7" ht="31.5" x14ac:dyDescent="0.25">
      <c r="A9" s="57">
        <v>6</v>
      </c>
      <c r="B9" s="1" t="s">
        <v>97</v>
      </c>
      <c r="C9" s="57">
        <v>631.79999999999995</v>
      </c>
      <c r="D9" s="57">
        <v>2</v>
      </c>
      <c r="E9" s="84" t="s">
        <v>299</v>
      </c>
      <c r="F9" s="78">
        <f>C9*0.2</f>
        <v>126.36</v>
      </c>
      <c r="G9" s="54">
        <f>C9+F9</f>
        <v>758.16</v>
      </c>
    </row>
    <row r="10" spans="1:7" ht="31.5" x14ac:dyDescent="0.25">
      <c r="A10" s="57">
        <v>7</v>
      </c>
      <c r="B10" s="1" t="s">
        <v>97</v>
      </c>
      <c r="C10" s="57">
        <v>1625.4</v>
      </c>
      <c r="D10" s="57">
        <v>2</v>
      </c>
      <c r="E10" s="84" t="s">
        <v>257</v>
      </c>
      <c r="F10" s="78">
        <f>C10*0.2</f>
        <v>325.08000000000004</v>
      </c>
      <c r="G10" s="54">
        <f>C10+F10</f>
        <v>1950.48</v>
      </c>
    </row>
    <row r="11" spans="1:7" ht="47.25" x14ac:dyDescent="0.25">
      <c r="A11" s="57">
        <v>8</v>
      </c>
      <c r="B11" s="1" t="s">
        <v>98</v>
      </c>
      <c r="C11" s="57">
        <v>750.6</v>
      </c>
      <c r="D11" s="57">
        <v>2</v>
      </c>
      <c r="E11" s="84" t="s">
        <v>99</v>
      </c>
      <c r="F11" s="78">
        <f>C11*0.2</f>
        <v>150.12</v>
      </c>
      <c r="G11" s="54">
        <f>C11+F11</f>
        <v>900.72</v>
      </c>
    </row>
    <row r="12" spans="1:7" ht="47.25" x14ac:dyDescent="0.25">
      <c r="A12" s="57">
        <v>9</v>
      </c>
      <c r="B12" s="1" t="s">
        <v>100</v>
      </c>
      <c r="C12" s="57">
        <v>1107</v>
      </c>
      <c r="D12" s="57"/>
      <c r="E12" s="84" t="s">
        <v>328</v>
      </c>
      <c r="F12" s="78">
        <f>C12*0.2</f>
        <v>221.4</v>
      </c>
      <c r="G12" s="54">
        <f>C12+F12</f>
        <v>1328.4</v>
      </c>
    </row>
    <row r="13" spans="1:7" ht="47.25" x14ac:dyDescent="0.25">
      <c r="A13" s="57">
        <v>10</v>
      </c>
      <c r="B13" s="1" t="s">
        <v>102</v>
      </c>
      <c r="C13" s="57">
        <v>1107</v>
      </c>
      <c r="D13" s="57"/>
      <c r="E13" s="84" t="s">
        <v>328</v>
      </c>
      <c r="F13" s="78">
        <f>C13*0.2</f>
        <v>221.4</v>
      </c>
      <c r="G13" s="54">
        <f>C13+F13</f>
        <v>1328.4</v>
      </c>
    </row>
    <row r="14" spans="1:7" ht="31.5" x14ac:dyDescent="0.25">
      <c r="A14" s="57">
        <v>11</v>
      </c>
      <c r="B14" s="29" t="s">
        <v>331</v>
      </c>
      <c r="C14" s="57">
        <v>493.2</v>
      </c>
      <c r="D14" s="57"/>
      <c r="E14" s="84"/>
      <c r="F14" s="78">
        <f>C14*0.2</f>
        <v>98.64</v>
      </c>
      <c r="G14" s="54">
        <f>C14+F14</f>
        <v>591.84</v>
      </c>
    </row>
    <row r="15" spans="1:7" s="8" customFormat="1" ht="47.25" x14ac:dyDescent="0.25">
      <c r="A15" s="57">
        <v>12</v>
      </c>
      <c r="B15" s="29" t="s">
        <v>304</v>
      </c>
      <c r="C15" s="57">
        <v>493.2</v>
      </c>
      <c r="D15" s="57"/>
      <c r="E15" s="84"/>
      <c r="F15" s="78">
        <f>C15*0.2</f>
        <v>98.64</v>
      </c>
      <c r="G15" s="54">
        <f>C15+F15</f>
        <v>591.84</v>
      </c>
    </row>
    <row r="16" spans="1:7" ht="15.75" x14ac:dyDescent="0.25">
      <c r="A16" s="57">
        <v>13</v>
      </c>
      <c r="B16" s="1" t="s">
        <v>103</v>
      </c>
      <c r="C16" s="57">
        <v>1107</v>
      </c>
      <c r="D16" s="57">
        <v>1</v>
      </c>
      <c r="E16" s="84" t="s">
        <v>104</v>
      </c>
      <c r="F16" s="78">
        <f>C16*0.2</f>
        <v>221.4</v>
      </c>
      <c r="G16" s="54">
        <f>C16+F16</f>
        <v>1328.4</v>
      </c>
    </row>
    <row r="17" spans="1:7" ht="15.75" x14ac:dyDescent="0.25">
      <c r="A17" s="57">
        <v>14</v>
      </c>
      <c r="B17" s="1" t="s">
        <v>105</v>
      </c>
      <c r="C17" s="57">
        <v>1107</v>
      </c>
      <c r="D17" s="57">
        <v>1</v>
      </c>
      <c r="E17" s="84" t="s">
        <v>101</v>
      </c>
      <c r="F17" s="78">
        <f>C17*0.2</f>
        <v>221.4</v>
      </c>
      <c r="G17" s="54">
        <f>C17+F17</f>
        <v>1328.4</v>
      </c>
    </row>
    <row r="18" spans="1:7" ht="31.5" x14ac:dyDescent="0.25">
      <c r="A18" s="57">
        <v>15</v>
      </c>
      <c r="B18" s="1" t="s">
        <v>262</v>
      </c>
      <c r="C18" s="57">
        <v>429.3</v>
      </c>
      <c r="D18" s="57">
        <v>1</v>
      </c>
      <c r="E18" s="84" t="s">
        <v>106</v>
      </c>
      <c r="F18" s="78">
        <f>C18*0.2</f>
        <v>85.860000000000014</v>
      </c>
      <c r="G18" s="54">
        <f>C18+F18</f>
        <v>515.16000000000008</v>
      </c>
    </row>
    <row r="19" spans="1:7" ht="15.75" x14ac:dyDescent="0.25">
      <c r="A19" s="57">
        <v>16</v>
      </c>
      <c r="B19" s="1" t="s">
        <v>107</v>
      </c>
      <c r="C19" s="57">
        <v>302.39999999999998</v>
      </c>
      <c r="D19" s="57">
        <v>1</v>
      </c>
      <c r="E19" s="84" t="s">
        <v>108</v>
      </c>
      <c r="F19" s="78">
        <f>C19*0.2</f>
        <v>60.48</v>
      </c>
      <c r="G19" s="54">
        <f>C19+F19</f>
        <v>362.88</v>
      </c>
    </row>
    <row r="20" spans="1:7" ht="63" x14ac:dyDescent="0.25">
      <c r="A20" s="57">
        <v>17</v>
      </c>
      <c r="B20" s="1" t="s">
        <v>109</v>
      </c>
      <c r="C20" s="57">
        <v>1760.9</v>
      </c>
      <c r="D20" s="57">
        <v>1</v>
      </c>
      <c r="E20" s="84" t="s">
        <v>242</v>
      </c>
      <c r="F20" s="78">
        <f>C20*0.2</f>
        <v>352.18000000000006</v>
      </c>
      <c r="G20" s="54">
        <f>C20+F20</f>
        <v>2113.08</v>
      </c>
    </row>
    <row r="21" spans="1:7" ht="31.5" x14ac:dyDescent="0.25">
      <c r="A21" s="57">
        <v>18</v>
      </c>
      <c r="B21" s="1" t="s">
        <v>110</v>
      </c>
      <c r="C21" s="57">
        <v>493.2</v>
      </c>
      <c r="D21" s="57">
        <v>1</v>
      </c>
      <c r="E21" s="84" t="s">
        <v>286</v>
      </c>
      <c r="F21" s="78">
        <f>C21*0.2</f>
        <v>98.64</v>
      </c>
      <c r="G21" s="54">
        <f>C21+F21</f>
        <v>591.84</v>
      </c>
    </row>
    <row r="22" spans="1:7" ht="15.75" x14ac:dyDescent="0.25">
      <c r="A22" s="57">
        <v>19</v>
      </c>
      <c r="B22" s="1" t="s">
        <v>111</v>
      </c>
      <c r="C22" s="57">
        <v>493.2</v>
      </c>
      <c r="D22" s="57">
        <v>1</v>
      </c>
      <c r="E22" s="84"/>
      <c r="F22" s="78">
        <f>C22*0.2</f>
        <v>98.64</v>
      </c>
      <c r="G22" s="54">
        <f>C22+F22</f>
        <v>591.84</v>
      </c>
    </row>
    <row r="23" spans="1:7" ht="47.25" x14ac:dyDescent="0.25">
      <c r="A23" s="57">
        <v>20</v>
      </c>
      <c r="B23" s="1" t="s">
        <v>112</v>
      </c>
      <c r="C23" s="57">
        <v>1107</v>
      </c>
      <c r="D23" s="57">
        <v>1</v>
      </c>
      <c r="E23" s="84" t="s">
        <v>328</v>
      </c>
      <c r="F23" s="78">
        <f>C23*0.2</f>
        <v>221.4</v>
      </c>
      <c r="G23" s="54">
        <f>C23+F23</f>
        <v>1328.4</v>
      </c>
    </row>
    <row r="24" spans="1:7" ht="47.25" x14ac:dyDescent="0.25">
      <c r="A24" s="57">
        <v>21</v>
      </c>
      <c r="B24" s="1" t="s">
        <v>113</v>
      </c>
      <c r="C24" s="57">
        <v>1107</v>
      </c>
      <c r="D24" s="57">
        <v>1</v>
      </c>
      <c r="E24" s="84" t="s">
        <v>328</v>
      </c>
      <c r="F24" s="78">
        <f>C24*0.2</f>
        <v>221.4</v>
      </c>
      <c r="G24" s="54">
        <f>C24+F24</f>
        <v>1328.4</v>
      </c>
    </row>
    <row r="25" spans="1:7" ht="15.75" x14ac:dyDescent="0.25">
      <c r="A25" s="57">
        <v>22</v>
      </c>
      <c r="B25" s="1" t="s">
        <v>114</v>
      </c>
      <c r="C25" s="57">
        <v>696.6</v>
      </c>
      <c r="D25" s="57">
        <v>1</v>
      </c>
      <c r="E25" s="84" t="s">
        <v>115</v>
      </c>
      <c r="F25" s="78">
        <f>C25*0.2</f>
        <v>139.32000000000002</v>
      </c>
      <c r="G25" s="86">
        <f>C25+F25</f>
        <v>835.92000000000007</v>
      </c>
    </row>
    <row r="26" spans="1:7" s="8" customFormat="1" ht="15.75" x14ac:dyDescent="0.25">
      <c r="A26" s="57">
        <v>23</v>
      </c>
      <c r="B26" s="1" t="s">
        <v>270</v>
      </c>
      <c r="C26" s="57">
        <v>696.6</v>
      </c>
      <c r="D26" s="57">
        <v>1</v>
      </c>
      <c r="E26" s="84" t="s">
        <v>115</v>
      </c>
      <c r="F26" s="78">
        <f>C26*0.2</f>
        <v>139.32000000000002</v>
      </c>
      <c r="G26" s="86">
        <f>C26+F26</f>
        <v>835.92000000000007</v>
      </c>
    </row>
    <row r="27" spans="1:7" ht="15.75" x14ac:dyDescent="0.25">
      <c r="A27" s="57">
        <v>24</v>
      </c>
      <c r="B27" s="1" t="s">
        <v>116</v>
      </c>
      <c r="C27" s="57">
        <v>777.6</v>
      </c>
      <c r="D27" s="57"/>
      <c r="E27" s="84" t="s">
        <v>117</v>
      </c>
      <c r="F27" s="78">
        <f>C27*0.2</f>
        <v>155.52000000000001</v>
      </c>
      <c r="G27" s="86">
        <f>C27+F27</f>
        <v>933.12</v>
      </c>
    </row>
    <row r="28" spans="1:7" ht="15.75" x14ac:dyDescent="0.25">
      <c r="A28" s="57">
        <v>25</v>
      </c>
      <c r="B28" s="1" t="s">
        <v>118</v>
      </c>
      <c r="C28" s="57">
        <v>329.4</v>
      </c>
      <c r="D28" s="57">
        <v>1</v>
      </c>
      <c r="E28" s="84" t="s">
        <v>115</v>
      </c>
      <c r="F28" s="78">
        <f>C28*0.2</f>
        <v>65.88</v>
      </c>
      <c r="G28" s="86">
        <f>C28+F28</f>
        <v>395.28</v>
      </c>
    </row>
    <row r="29" spans="1:7" ht="15.75" x14ac:dyDescent="0.25">
      <c r="A29" s="57">
        <v>26</v>
      </c>
      <c r="B29" s="4" t="s">
        <v>243</v>
      </c>
      <c r="C29" s="57">
        <v>171</v>
      </c>
      <c r="D29" s="4">
        <v>1</v>
      </c>
      <c r="E29" s="84"/>
      <c r="F29" s="78">
        <f>C29*0.2</f>
        <v>34.200000000000003</v>
      </c>
      <c r="G29" s="86">
        <f>C29+F29</f>
        <v>205.2</v>
      </c>
    </row>
    <row r="30" spans="1:7" ht="15.75" x14ac:dyDescent="0.25">
      <c r="A30" s="57">
        <v>27</v>
      </c>
      <c r="B30" s="1" t="s">
        <v>119</v>
      </c>
      <c r="C30" s="57">
        <v>256.5</v>
      </c>
      <c r="D30" s="57"/>
      <c r="E30" s="84" t="s">
        <v>120</v>
      </c>
      <c r="F30" s="78">
        <f>C30*0.2</f>
        <v>51.300000000000004</v>
      </c>
      <c r="G30" s="86">
        <f>C30+F30</f>
        <v>307.8</v>
      </c>
    </row>
    <row r="31" spans="1:7" ht="15.75" x14ac:dyDescent="0.25">
      <c r="A31" s="57">
        <v>28</v>
      </c>
      <c r="B31" s="1" t="s">
        <v>121</v>
      </c>
      <c r="C31" s="57">
        <v>386.1</v>
      </c>
      <c r="D31" s="57"/>
      <c r="E31" s="84" t="s">
        <v>301</v>
      </c>
      <c r="F31" s="78">
        <f>C31*0.2</f>
        <v>77.220000000000013</v>
      </c>
      <c r="G31" s="86">
        <f>C31+F31</f>
        <v>463.32000000000005</v>
      </c>
    </row>
    <row r="32" spans="1:7" ht="31.5" x14ac:dyDescent="0.25">
      <c r="A32" s="57">
        <v>29</v>
      </c>
      <c r="B32" s="1" t="s">
        <v>122</v>
      </c>
      <c r="C32" s="57">
        <v>500</v>
      </c>
      <c r="D32" s="57"/>
      <c r="E32" s="84" t="s">
        <v>123</v>
      </c>
      <c r="F32" s="78">
        <f>C32*0.2</f>
        <v>100</v>
      </c>
      <c r="G32" s="54">
        <f>C32+F32</f>
        <v>600</v>
      </c>
    </row>
    <row r="33" spans="1:7" s="8" customFormat="1" ht="15.75" x14ac:dyDescent="0.25">
      <c r="A33" s="57">
        <v>30</v>
      </c>
      <c r="B33" s="1" t="s">
        <v>300</v>
      </c>
      <c r="C33" s="57">
        <v>305.10000000000002</v>
      </c>
      <c r="D33" s="57"/>
      <c r="E33" s="84"/>
      <c r="F33" s="78">
        <f>C33*0.2</f>
        <v>61.02000000000001</v>
      </c>
      <c r="G33" s="54">
        <f>C33+F33</f>
        <v>366.12</v>
      </c>
    </row>
    <row r="34" spans="1:7" ht="15.75" x14ac:dyDescent="0.25">
      <c r="A34" s="57">
        <v>31</v>
      </c>
      <c r="B34" s="1" t="s">
        <v>124</v>
      </c>
      <c r="C34" s="57">
        <v>329.4</v>
      </c>
      <c r="D34" s="57">
        <v>1</v>
      </c>
      <c r="E34" s="84" t="s">
        <v>115</v>
      </c>
      <c r="F34" s="78">
        <f>C34*0.2</f>
        <v>65.88</v>
      </c>
      <c r="G34" s="54">
        <f>C34+F34</f>
        <v>395.28</v>
      </c>
    </row>
    <row r="35" spans="1:7" ht="15.75" x14ac:dyDescent="0.25">
      <c r="A35" s="57">
        <v>32</v>
      </c>
      <c r="B35" s="1" t="s">
        <v>125</v>
      </c>
      <c r="C35" s="57">
        <v>329.4</v>
      </c>
      <c r="D35" s="57">
        <v>1</v>
      </c>
      <c r="E35" s="84" t="s">
        <v>115</v>
      </c>
      <c r="F35" s="78">
        <f>C35*0.2</f>
        <v>65.88</v>
      </c>
      <c r="G35" s="54">
        <f>C35+F35</f>
        <v>395.28</v>
      </c>
    </row>
    <row r="36" spans="1:7" ht="47.25" x14ac:dyDescent="0.25">
      <c r="A36" s="57">
        <v>33</v>
      </c>
      <c r="B36" s="1" t="s">
        <v>266</v>
      </c>
      <c r="C36" s="57">
        <v>1107</v>
      </c>
      <c r="D36" s="57">
        <v>1</v>
      </c>
      <c r="E36" s="84" t="s">
        <v>328</v>
      </c>
      <c r="F36" s="78">
        <f>C36*0.2</f>
        <v>221.4</v>
      </c>
      <c r="G36" s="54">
        <f>C36+F36</f>
        <v>1328.4</v>
      </c>
    </row>
    <row r="37" spans="1:7" ht="15.75" x14ac:dyDescent="0.25">
      <c r="A37" s="57">
        <v>34</v>
      </c>
      <c r="B37" s="1" t="s">
        <v>126</v>
      </c>
      <c r="C37" s="57">
        <v>558.9</v>
      </c>
      <c r="D37" s="57">
        <v>2</v>
      </c>
      <c r="E37" s="84" t="s">
        <v>99</v>
      </c>
      <c r="F37" s="78">
        <f>C37*0.2</f>
        <v>111.78</v>
      </c>
      <c r="G37" s="54">
        <f>C37+F37</f>
        <v>670.68</v>
      </c>
    </row>
    <row r="38" spans="1:7" ht="15.75" x14ac:dyDescent="0.25">
      <c r="A38" s="57">
        <v>35</v>
      </c>
      <c r="B38" s="1" t="s">
        <v>127</v>
      </c>
      <c r="C38" s="57">
        <v>329.4</v>
      </c>
      <c r="D38" s="57">
        <v>1</v>
      </c>
      <c r="E38" s="84" t="s">
        <v>129</v>
      </c>
      <c r="F38" s="78">
        <f>C38*0.2</f>
        <v>65.88</v>
      </c>
      <c r="G38" s="54">
        <f>C38+F38</f>
        <v>395.28</v>
      </c>
    </row>
    <row r="39" spans="1:7" ht="15.75" x14ac:dyDescent="0.25">
      <c r="A39" s="57">
        <v>36</v>
      </c>
      <c r="B39" s="1" t="s">
        <v>128</v>
      </c>
      <c r="C39" s="57">
        <v>1200</v>
      </c>
      <c r="D39" s="57">
        <v>2</v>
      </c>
      <c r="E39" s="84" t="s">
        <v>129</v>
      </c>
      <c r="F39" s="78">
        <f>C39*0.2</f>
        <v>240</v>
      </c>
      <c r="G39" s="54">
        <f>C39+F39</f>
        <v>1440</v>
      </c>
    </row>
    <row r="40" spans="1:7" ht="15.75" x14ac:dyDescent="0.25">
      <c r="A40" s="57">
        <v>37</v>
      </c>
      <c r="B40" s="1" t="s">
        <v>130</v>
      </c>
      <c r="C40" s="57">
        <v>275.39999999999998</v>
      </c>
      <c r="D40" s="57">
        <v>1</v>
      </c>
      <c r="E40" s="84" t="s">
        <v>131</v>
      </c>
      <c r="F40" s="78">
        <f>C40*0.2</f>
        <v>55.08</v>
      </c>
      <c r="G40" s="54">
        <f>C40+F40</f>
        <v>330.47999999999996</v>
      </c>
    </row>
    <row r="41" spans="1:7" ht="31.5" x14ac:dyDescent="0.25">
      <c r="A41" s="57">
        <v>38</v>
      </c>
      <c r="B41" s="1" t="s">
        <v>132</v>
      </c>
      <c r="C41" s="57">
        <v>183.6</v>
      </c>
      <c r="D41" s="57">
        <v>2</v>
      </c>
      <c r="E41" s="84" t="s">
        <v>131</v>
      </c>
      <c r="F41" s="78">
        <f>C41*0.2</f>
        <v>36.72</v>
      </c>
      <c r="G41" s="54">
        <f>C41+F41</f>
        <v>220.32</v>
      </c>
    </row>
    <row r="42" spans="1:7" ht="15.75" x14ac:dyDescent="0.25">
      <c r="A42" s="57">
        <v>39</v>
      </c>
      <c r="B42" s="1" t="s">
        <v>133</v>
      </c>
      <c r="C42" s="57">
        <v>256.5</v>
      </c>
      <c r="D42" s="57"/>
      <c r="E42" s="84"/>
      <c r="F42" s="78">
        <f>C42*0.2</f>
        <v>51.300000000000004</v>
      </c>
      <c r="G42" s="54">
        <f>C42+F42</f>
        <v>307.8</v>
      </c>
    </row>
    <row r="43" spans="1:7" ht="15.75" x14ac:dyDescent="0.25">
      <c r="A43" s="57">
        <v>40</v>
      </c>
      <c r="B43" s="1" t="s">
        <v>134</v>
      </c>
      <c r="C43" s="57">
        <v>375.3</v>
      </c>
      <c r="D43" s="57">
        <v>2</v>
      </c>
      <c r="E43" s="84" t="s">
        <v>135</v>
      </c>
      <c r="F43" s="78">
        <f>C43*0.2</f>
        <v>75.06</v>
      </c>
      <c r="G43" s="54">
        <f>C43+F43</f>
        <v>450.36</v>
      </c>
    </row>
    <row r="44" spans="1:7" ht="31.5" x14ac:dyDescent="0.25">
      <c r="A44" s="57">
        <v>41</v>
      </c>
      <c r="B44" s="1" t="s">
        <v>136</v>
      </c>
      <c r="C44" s="57">
        <v>256.5</v>
      </c>
      <c r="D44" s="57">
        <v>1</v>
      </c>
      <c r="E44" s="84" t="s">
        <v>137</v>
      </c>
      <c r="F44" s="78">
        <f>C44*0.2</f>
        <v>51.300000000000004</v>
      </c>
      <c r="G44" s="54">
        <f>C44+F44</f>
        <v>307.8</v>
      </c>
    </row>
    <row r="45" spans="1:7" ht="31.5" x14ac:dyDescent="0.25">
      <c r="A45" s="57">
        <v>42</v>
      </c>
      <c r="B45" s="1" t="s">
        <v>138</v>
      </c>
      <c r="C45" s="57">
        <v>467.1</v>
      </c>
      <c r="D45" s="57">
        <v>2</v>
      </c>
      <c r="E45" s="84" t="s">
        <v>287</v>
      </c>
      <c r="F45" s="78">
        <f>C45*0.2</f>
        <v>93.420000000000016</v>
      </c>
      <c r="G45" s="54">
        <f>C45+F45</f>
        <v>560.52</v>
      </c>
    </row>
    <row r="46" spans="1:7" ht="15.75" x14ac:dyDescent="0.25">
      <c r="A46" s="57">
        <v>43</v>
      </c>
      <c r="B46" s="1" t="s">
        <v>140</v>
      </c>
      <c r="C46" s="57">
        <v>256.5</v>
      </c>
      <c r="D46" s="57">
        <v>1</v>
      </c>
      <c r="E46" s="84" t="s">
        <v>141</v>
      </c>
      <c r="F46" s="78">
        <f>C46*0.2</f>
        <v>51.300000000000004</v>
      </c>
      <c r="G46" s="54">
        <f>C46+F46</f>
        <v>307.8</v>
      </c>
    </row>
    <row r="47" spans="1:7" ht="15.75" x14ac:dyDescent="0.25">
      <c r="A47" s="57">
        <v>44</v>
      </c>
      <c r="B47" s="1" t="s">
        <v>142</v>
      </c>
      <c r="C47" s="57">
        <v>256.5</v>
      </c>
      <c r="D47" s="57">
        <v>1</v>
      </c>
      <c r="E47" s="84" t="s">
        <v>139</v>
      </c>
      <c r="F47" s="78">
        <f>C47*0.2</f>
        <v>51.300000000000004</v>
      </c>
      <c r="G47" s="54">
        <f>C47+F47</f>
        <v>307.8</v>
      </c>
    </row>
    <row r="48" spans="1:7" ht="15.75" x14ac:dyDescent="0.25">
      <c r="A48" s="57">
        <v>45</v>
      </c>
      <c r="B48" s="1" t="s">
        <v>143</v>
      </c>
      <c r="C48" s="57">
        <v>1400</v>
      </c>
      <c r="D48" s="57">
        <v>1</v>
      </c>
      <c r="E48" s="84" t="s">
        <v>129</v>
      </c>
      <c r="F48" s="78">
        <f>C48*0.2</f>
        <v>280</v>
      </c>
      <c r="G48" s="54">
        <f>C48+F48</f>
        <v>1680</v>
      </c>
    </row>
    <row r="49" spans="1:7" s="8" customFormat="1" ht="31.5" x14ac:dyDescent="0.25">
      <c r="A49" s="57">
        <v>46</v>
      </c>
      <c r="B49" s="1" t="s">
        <v>258</v>
      </c>
      <c r="C49" s="57">
        <v>1400</v>
      </c>
      <c r="D49" s="57">
        <v>1</v>
      </c>
      <c r="E49" s="84" t="s">
        <v>259</v>
      </c>
      <c r="F49" s="78">
        <f>C49*0.2</f>
        <v>280</v>
      </c>
      <c r="G49" s="54">
        <f>C49+F49</f>
        <v>1680</v>
      </c>
    </row>
    <row r="50" spans="1:7" ht="15.75" x14ac:dyDescent="0.25">
      <c r="A50" s="57">
        <v>47</v>
      </c>
      <c r="B50" s="1" t="s">
        <v>271</v>
      </c>
      <c r="C50" s="57">
        <v>1100</v>
      </c>
      <c r="D50" s="30" t="s">
        <v>144</v>
      </c>
      <c r="E50" s="84" t="s">
        <v>145</v>
      </c>
      <c r="F50" s="78">
        <f>C50*0.2</f>
        <v>220</v>
      </c>
      <c r="G50" s="54">
        <f>C50+F50</f>
        <v>1320</v>
      </c>
    </row>
    <row r="51" spans="1:7" s="8" customFormat="1" ht="15.75" x14ac:dyDescent="0.25">
      <c r="A51" s="57">
        <v>48</v>
      </c>
      <c r="B51" s="1" t="s">
        <v>272</v>
      </c>
      <c r="C51" s="57">
        <v>696.6</v>
      </c>
      <c r="D51" s="30"/>
      <c r="E51" s="85" t="s">
        <v>146</v>
      </c>
      <c r="F51" s="78">
        <f>C51*0.2</f>
        <v>139.32000000000002</v>
      </c>
      <c r="G51" s="54">
        <f>C51+F51</f>
        <v>835.92000000000007</v>
      </c>
    </row>
    <row r="52" spans="1:7" s="8" customFormat="1" ht="31.5" x14ac:dyDescent="0.25">
      <c r="A52" s="57">
        <v>49</v>
      </c>
      <c r="B52" s="1" t="s">
        <v>275</v>
      </c>
      <c r="C52" s="57">
        <v>256.5</v>
      </c>
      <c r="D52" s="30"/>
      <c r="E52" s="84"/>
      <c r="F52" s="78">
        <f>C52*0.2</f>
        <v>51.300000000000004</v>
      </c>
      <c r="G52" s="54">
        <f>C52+F52</f>
        <v>307.8</v>
      </c>
    </row>
    <row r="53" spans="1:7" ht="47.25" x14ac:dyDescent="0.25">
      <c r="A53" s="57">
        <v>50</v>
      </c>
      <c r="B53" s="1" t="s">
        <v>273</v>
      </c>
      <c r="C53" s="57">
        <v>696.6</v>
      </c>
      <c r="D53" s="57">
        <v>1</v>
      </c>
      <c r="E53" s="84" t="s">
        <v>264</v>
      </c>
      <c r="F53" s="78">
        <f>C53*0.2</f>
        <v>139.32000000000002</v>
      </c>
      <c r="G53" s="54">
        <f>C53+F53</f>
        <v>835.92000000000007</v>
      </c>
    </row>
    <row r="54" spans="1:7" ht="31.5" x14ac:dyDescent="0.25">
      <c r="A54" s="57">
        <v>51</v>
      </c>
      <c r="B54" s="43" t="s">
        <v>274</v>
      </c>
      <c r="C54" s="81">
        <v>564.29999999999995</v>
      </c>
      <c r="D54" s="44">
        <v>2</v>
      </c>
      <c r="E54" s="89"/>
      <c r="F54" s="78">
        <f>C54*0.2</f>
        <v>112.86</v>
      </c>
      <c r="G54" s="54">
        <f>C54+F54</f>
        <v>677.16</v>
      </c>
    </row>
    <row r="55" spans="1:7" s="8" customFormat="1" ht="15.75" x14ac:dyDescent="0.25">
      <c r="A55" s="96"/>
      <c r="B55" s="96"/>
      <c r="C55" s="96"/>
      <c r="D55" s="96"/>
      <c r="E55" s="96"/>
      <c r="F55" s="80"/>
      <c r="G55" s="80"/>
    </row>
    <row r="56" spans="1:7" s="8" customFormat="1" ht="15.75" x14ac:dyDescent="0.25">
      <c r="A56" s="97"/>
      <c r="B56" s="97"/>
      <c r="C56" s="97"/>
      <c r="D56" s="97"/>
      <c r="E56" s="97"/>
      <c r="F56" s="80"/>
      <c r="G56" s="80"/>
    </row>
    <row r="57" spans="1:7" ht="15.75" x14ac:dyDescent="0.25">
      <c r="A57" s="93" t="s">
        <v>228</v>
      </c>
      <c r="B57" s="93"/>
      <c r="C57" s="93"/>
      <c r="D57" s="93"/>
      <c r="E57" s="93"/>
      <c r="F57" s="42"/>
      <c r="G57" s="42"/>
    </row>
    <row r="58" spans="1:7" ht="15.75" x14ac:dyDescent="0.25">
      <c r="A58" s="91" t="s">
        <v>261</v>
      </c>
      <c r="B58" s="93" t="s">
        <v>147</v>
      </c>
      <c r="C58" s="90" t="s">
        <v>148</v>
      </c>
      <c r="D58" s="91" t="s">
        <v>149</v>
      </c>
      <c r="E58" s="93" t="s">
        <v>150</v>
      </c>
      <c r="F58" s="42"/>
      <c r="G58" s="42"/>
    </row>
    <row r="59" spans="1:7" ht="47.25" x14ac:dyDescent="0.25">
      <c r="A59" s="93"/>
      <c r="B59" s="93"/>
      <c r="C59" s="57" t="s">
        <v>151</v>
      </c>
      <c r="D59" s="93"/>
      <c r="E59" s="93"/>
      <c r="F59" s="95" t="s">
        <v>327</v>
      </c>
      <c r="G59" s="95"/>
    </row>
    <row r="60" spans="1:7" ht="31.5" x14ac:dyDescent="0.25">
      <c r="A60" s="56">
        <v>1</v>
      </c>
      <c r="B60" s="1" t="s">
        <v>152</v>
      </c>
      <c r="C60" s="57">
        <v>1077.3</v>
      </c>
      <c r="D60" s="56">
        <v>1</v>
      </c>
      <c r="E60" s="31" t="s">
        <v>153</v>
      </c>
      <c r="F60" s="78">
        <f>C60*0.2</f>
        <v>215.46</v>
      </c>
      <c r="G60" s="54">
        <f>C60+F60</f>
        <v>1292.76</v>
      </c>
    </row>
    <row r="61" spans="1:7" ht="47.25" x14ac:dyDescent="0.25">
      <c r="A61" s="56">
        <v>2</v>
      </c>
      <c r="B61" s="1" t="s">
        <v>247</v>
      </c>
      <c r="C61" s="57">
        <v>1077.3</v>
      </c>
      <c r="D61" s="56">
        <v>1</v>
      </c>
      <c r="E61" s="31" t="s">
        <v>153</v>
      </c>
      <c r="F61" s="78">
        <f>C61*0.2</f>
        <v>215.46</v>
      </c>
      <c r="G61" s="54">
        <f>C61+F61</f>
        <v>1292.76</v>
      </c>
    </row>
    <row r="62" spans="1:7" ht="31.5" x14ac:dyDescent="0.25">
      <c r="A62" s="56">
        <v>3</v>
      </c>
      <c r="B62" s="1" t="s">
        <v>154</v>
      </c>
      <c r="C62" s="57">
        <v>1077.3</v>
      </c>
      <c r="D62" s="56">
        <v>1</v>
      </c>
      <c r="E62" s="31" t="s">
        <v>153</v>
      </c>
      <c r="F62" s="78">
        <f>C62*0.2</f>
        <v>215.46</v>
      </c>
      <c r="G62" s="54">
        <f>C62+F62</f>
        <v>1292.76</v>
      </c>
    </row>
    <row r="63" spans="1:7" ht="63" x14ac:dyDescent="0.25">
      <c r="A63" s="56">
        <v>4</v>
      </c>
      <c r="B63" s="1" t="s">
        <v>246</v>
      </c>
      <c r="C63" s="57">
        <v>1077.3</v>
      </c>
      <c r="D63" s="56">
        <v>1</v>
      </c>
      <c r="E63" s="31" t="s">
        <v>153</v>
      </c>
      <c r="F63" s="78">
        <f>C63*0.2</f>
        <v>215.46</v>
      </c>
      <c r="G63" s="54">
        <f>C63+F63</f>
        <v>1292.76</v>
      </c>
    </row>
    <row r="64" spans="1:7" s="8" customFormat="1" ht="15.75" x14ac:dyDescent="0.25">
      <c r="A64" s="56">
        <v>5</v>
      </c>
      <c r="B64" s="1" t="s">
        <v>303</v>
      </c>
      <c r="C64" s="57">
        <v>1077.3</v>
      </c>
      <c r="D64" s="56">
        <v>1</v>
      </c>
      <c r="E64" s="31"/>
      <c r="F64" s="78">
        <f>C64*0.2</f>
        <v>215.46</v>
      </c>
      <c r="G64" s="54">
        <f>C64+F64</f>
        <v>1292.76</v>
      </c>
    </row>
    <row r="65" spans="1:7" ht="15.75" x14ac:dyDescent="0.25">
      <c r="A65" s="56">
        <v>6</v>
      </c>
      <c r="B65" s="1" t="s">
        <v>277</v>
      </c>
      <c r="C65" s="57">
        <v>429.3</v>
      </c>
      <c r="D65" s="56">
        <v>1</v>
      </c>
      <c r="E65" s="31" t="s">
        <v>276</v>
      </c>
      <c r="F65" s="78">
        <f>C65*0.2</f>
        <v>85.860000000000014</v>
      </c>
      <c r="G65" s="54">
        <f>C65+F65</f>
        <v>515.16000000000008</v>
      </c>
    </row>
    <row r="66" spans="1:7" s="11" customFormat="1" ht="15.75" x14ac:dyDescent="0.25">
      <c r="A66" s="24"/>
      <c r="B66" s="24"/>
      <c r="C66" s="25"/>
      <c r="D66" s="27"/>
      <c r="E66" s="26"/>
    </row>
    <row r="67" spans="1:7" s="11" customFormat="1" ht="15.75" x14ac:dyDescent="0.25">
      <c r="A67" s="12"/>
      <c r="B67" s="15"/>
      <c r="C67" s="16"/>
      <c r="D67" s="16"/>
      <c r="E67" s="16"/>
    </row>
  </sheetData>
  <mergeCells count="13">
    <mergeCell ref="A1:E1"/>
    <mergeCell ref="A2:A3"/>
    <mergeCell ref="B2:B3"/>
    <mergeCell ref="D2:D3"/>
    <mergeCell ref="E2:E3"/>
    <mergeCell ref="C2:C3"/>
    <mergeCell ref="E58:E59"/>
    <mergeCell ref="F59:G59"/>
    <mergeCell ref="A55:E56"/>
    <mergeCell ref="A57:E57"/>
    <mergeCell ref="A58:A59"/>
    <mergeCell ref="B58:B59"/>
    <mergeCell ref="D58:D59"/>
  </mergeCells>
  <pageMargins left="0.7" right="0.7" top="0.75" bottom="0.75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C2" sqref="C2:C3"/>
    </sheetView>
  </sheetViews>
  <sheetFormatPr defaultRowHeight="37.5" customHeight="1" x14ac:dyDescent="0.25"/>
  <cols>
    <col min="1" max="1" width="6.140625" bestFit="1" customWidth="1"/>
    <col min="2" max="2" width="35" customWidth="1"/>
    <col min="3" max="3" width="9.28515625" bestFit="1" customWidth="1"/>
    <col min="4" max="4" width="12" customWidth="1"/>
    <col min="5" max="5" width="47" customWidth="1"/>
    <col min="6" max="6" width="7.7109375" customWidth="1"/>
    <col min="7" max="7" width="10.7109375" customWidth="1"/>
  </cols>
  <sheetData>
    <row r="1" spans="1:7" ht="37.5" customHeight="1" x14ac:dyDescent="0.25">
      <c r="A1" s="91" t="s">
        <v>338</v>
      </c>
      <c r="B1" s="93"/>
      <c r="C1" s="93"/>
      <c r="D1" s="93"/>
      <c r="E1" s="94"/>
      <c r="F1" s="68"/>
      <c r="G1" s="69"/>
    </row>
    <row r="2" spans="1:7" ht="37.5" customHeight="1" x14ac:dyDescent="0.25">
      <c r="A2" s="91" t="s">
        <v>261</v>
      </c>
      <c r="B2" s="93" t="s">
        <v>147</v>
      </c>
      <c r="C2" s="116" t="s">
        <v>359</v>
      </c>
      <c r="D2" s="91" t="s">
        <v>149</v>
      </c>
      <c r="E2" s="94" t="s">
        <v>150</v>
      </c>
      <c r="F2" s="70"/>
      <c r="G2" s="71"/>
    </row>
    <row r="3" spans="1:7" ht="46.5" customHeight="1" x14ac:dyDescent="0.25">
      <c r="A3" s="93"/>
      <c r="B3" s="93"/>
      <c r="C3" s="98"/>
      <c r="D3" s="93"/>
      <c r="E3" s="93"/>
      <c r="F3" s="67" t="s">
        <v>330</v>
      </c>
      <c r="G3" s="67" t="s">
        <v>308</v>
      </c>
    </row>
    <row r="4" spans="1:7" ht="31.5" x14ac:dyDescent="0.25">
      <c r="A4" s="56">
        <v>1</v>
      </c>
      <c r="B4" s="1" t="s">
        <v>65</v>
      </c>
      <c r="C4" s="1">
        <v>1107</v>
      </c>
      <c r="D4" s="56" t="s">
        <v>66</v>
      </c>
      <c r="E4" s="85" t="s">
        <v>67</v>
      </c>
      <c r="F4" s="54">
        <f>C4*0.2</f>
        <v>221.4</v>
      </c>
      <c r="G4" s="54">
        <f>C4+F4</f>
        <v>1328.4</v>
      </c>
    </row>
    <row r="5" spans="1:7" ht="15.75" x14ac:dyDescent="0.25">
      <c r="A5" s="56">
        <v>2</v>
      </c>
      <c r="B5" s="46" t="s">
        <v>292</v>
      </c>
      <c r="C5" s="1">
        <v>1107</v>
      </c>
      <c r="D5" s="56" t="s">
        <v>66</v>
      </c>
      <c r="E5" s="85" t="s">
        <v>70</v>
      </c>
      <c r="F5" s="54">
        <f>C5*0.2</f>
        <v>221.4</v>
      </c>
      <c r="G5" s="54">
        <f>C5+F5</f>
        <v>1328.4</v>
      </c>
    </row>
    <row r="6" spans="1:7" ht="15.75" x14ac:dyDescent="0.25">
      <c r="A6" s="56">
        <v>3</v>
      </c>
      <c r="B6" s="46" t="s">
        <v>290</v>
      </c>
      <c r="C6" s="1">
        <v>1107</v>
      </c>
      <c r="D6" s="56" t="s">
        <v>66</v>
      </c>
      <c r="E6" s="85" t="s">
        <v>70</v>
      </c>
      <c r="F6" s="54">
        <f>C6*0.2</f>
        <v>221.4</v>
      </c>
      <c r="G6" s="54">
        <f>C6+F6</f>
        <v>1328.4</v>
      </c>
    </row>
    <row r="7" spans="1:7" ht="15.75" x14ac:dyDescent="0.25">
      <c r="A7" s="56">
        <v>4</v>
      </c>
      <c r="B7" s="1" t="s">
        <v>88</v>
      </c>
      <c r="C7" s="1">
        <v>1674</v>
      </c>
      <c r="D7" s="56" t="s">
        <v>87</v>
      </c>
      <c r="E7" s="85" t="s">
        <v>89</v>
      </c>
      <c r="F7" s="54">
        <f>C7*0.2</f>
        <v>334.8</v>
      </c>
      <c r="G7" s="54">
        <f>C7+F7</f>
        <v>2008.8</v>
      </c>
    </row>
    <row r="8" spans="1:7" ht="31.5" x14ac:dyDescent="0.25">
      <c r="A8" s="56">
        <v>5</v>
      </c>
      <c r="B8" s="1" t="s">
        <v>68</v>
      </c>
      <c r="C8" s="1">
        <v>1107</v>
      </c>
      <c r="D8" s="56" t="s">
        <v>66</v>
      </c>
      <c r="E8" s="85" t="s">
        <v>67</v>
      </c>
      <c r="F8" s="54">
        <f>C8*0.2</f>
        <v>221.4</v>
      </c>
      <c r="G8" s="54">
        <f>C8+F8</f>
        <v>1328.4</v>
      </c>
    </row>
    <row r="9" spans="1:7" s="8" customFormat="1" ht="15.75" x14ac:dyDescent="0.25">
      <c r="A9" s="56">
        <v>6</v>
      </c>
      <c r="B9" s="1" t="s">
        <v>69</v>
      </c>
      <c r="C9" s="1">
        <v>1107</v>
      </c>
      <c r="D9" s="56" t="s">
        <v>66</v>
      </c>
      <c r="E9" s="85" t="s">
        <v>70</v>
      </c>
      <c r="F9" s="54">
        <f>C9*0.2</f>
        <v>221.4</v>
      </c>
      <c r="G9" s="54">
        <f>C9+F9</f>
        <v>1328.4</v>
      </c>
    </row>
    <row r="10" spans="1:7" ht="15.75" x14ac:dyDescent="0.25">
      <c r="A10" s="56">
        <v>7</v>
      </c>
      <c r="B10" s="1" t="s">
        <v>71</v>
      </c>
      <c r="C10" s="1">
        <v>1107</v>
      </c>
      <c r="D10" s="56" t="s">
        <v>66</v>
      </c>
      <c r="E10" s="85" t="s">
        <v>67</v>
      </c>
      <c r="F10" s="54">
        <f>C10*0.2</f>
        <v>221.4</v>
      </c>
      <c r="G10" s="54">
        <f>C10+F10</f>
        <v>1328.4</v>
      </c>
    </row>
    <row r="11" spans="1:7" ht="15.75" x14ac:dyDescent="0.25">
      <c r="A11" s="56">
        <v>8</v>
      </c>
      <c r="B11" s="1" t="s">
        <v>263</v>
      </c>
      <c r="C11" s="1">
        <v>518.4</v>
      </c>
      <c r="D11" s="56" t="s">
        <v>66</v>
      </c>
      <c r="E11" s="85"/>
      <c r="F11" s="54">
        <f>C11*0.2</f>
        <v>103.68</v>
      </c>
      <c r="G11" s="54">
        <f>C11+F11</f>
        <v>622.07999999999993</v>
      </c>
    </row>
    <row r="12" spans="1:7" ht="15.75" x14ac:dyDescent="0.25">
      <c r="A12" s="56">
        <v>9</v>
      </c>
      <c r="B12" s="1" t="s">
        <v>72</v>
      </c>
      <c r="C12" s="1">
        <v>1107</v>
      </c>
      <c r="D12" s="56" t="s">
        <v>66</v>
      </c>
      <c r="E12" s="85" t="s">
        <v>70</v>
      </c>
      <c r="F12" s="54">
        <f>C12*0.2</f>
        <v>221.4</v>
      </c>
      <c r="G12" s="54">
        <f>C12+F12</f>
        <v>1328.4</v>
      </c>
    </row>
    <row r="13" spans="1:7" ht="15.75" x14ac:dyDescent="0.25">
      <c r="A13" s="56">
        <v>10</v>
      </c>
      <c r="B13" s="46" t="s">
        <v>294</v>
      </c>
      <c r="C13" s="1">
        <v>1107</v>
      </c>
      <c r="D13" s="56" t="s">
        <v>66</v>
      </c>
      <c r="E13" s="85" t="s">
        <v>70</v>
      </c>
      <c r="F13" s="54">
        <f>C13*0.2</f>
        <v>221.4</v>
      </c>
      <c r="G13" s="54">
        <f>C13+F13</f>
        <v>1328.4</v>
      </c>
    </row>
    <row r="14" spans="1:7" ht="15.75" x14ac:dyDescent="0.25">
      <c r="A14" s="56">
        <v>11</v>
      </c>
      <c r="B14" s="1" t="s">
        <v>293</v>
      </c>
      <c r="C14" s="1">
        <v>1107</v>
      </c>
      <c r="D14" s="56" t="s">
        <v>66</v>
      </c>
      <c r="E14" s="85" t="s">
        <v>70</v>
      </c>
      <c r="F14" s="54">
        <f>C14*0.2</f>
        <v>221.4</v>
      </c>
      <c r="G14" s="54">
        <f>C14+F14</f>
        <v>1328.4</v>
      </c>
    </row>
    <row r="15" spans="1:7" ht="31.5" x14ac:dyDescent="0.25">
      <c r="A15" s="56">
        <v>12</v>
      </c>
      <c r="B15" s="1" t="s">
        <v>73</v>
      </c>
      <c r="C15" s="1">
        <v>1107</v>
      </c>
      <c r="D15" s="56" t="s">
        <v>66</v>
      </c>
      <c r="E15" s="84" t="s">
        <v>74</v>
      </c>
      <c r="F15" s="54">
        <f>C15*0.2</f>
        <v>221.4</v>
      </c>
      <c r="G15" s="54">
        <f>C15+F15</f>
        <v>1328.4</v>
      </c>
    </row>
    <row r="16" spans="1:7" ht="15.75" x14ac:dyDescent="0.25">
      <c r="A16" s="56">
        <v>13</v>
      </c>
      <c r="B16" s="1" t="s">
        <v>75</v>
      </c>
      <c r="C16" s="1">
        <v>1107</v>
      </c>
      <c r="D16" s="56" t="s">
        <v>66</v>
      </c>
      <c r="E16" s="85" t="s">
        <v>70</v>
      </c>
      <c r="F16" s="54">
        <f>C16*0.2</f>
        <v>221.4</v>
      </c>
      <c r="G16" s="54">
        <f>C16+F16</f>
        <v>1328.4</v>
      </c>
    </row>
    <row r="17" spans="1:7" ht="31.5" x14ac:dyDescent="0.25">
      <c r="A17" s="56">
        <v>14</v>
      </c>
      <c r="B17" s="1" t="s">
        <v>227</v>
      </c>
      <c r="C17" s="1">
        <v>540</v>
      </c>
      <c r="D17" s="56" t="s">
        <v>76</v>
      </c>
      <c r="E17" s="84" t="s">
        <v>77</v>
      </c>
      <c r="F17" s="54">
        <f>C17*0.2</f>
        <v>108</v>
      </c>
      <c r="G17" s="54">
        <f>C17+F17</f>
        <v>648</v>
      </c>
    </row>
    <row r="18" spans="1:7" ht="78.75" x14ac:dyDescent="0.25">
      <c r="A18" s="56">
        <v>15</v>
      </c>
      <c r="B18" s="1" t="s">
        <v>244</v>
      </c>
      <c r="C18" s="1">
        <v>1107</v>
      </c>
      <c r="D18" s="56" t="s">
        <v>76</v>
      </c>
      <c r="E18" s="84" t="s">
        <v>265</v>
      </c>
      <c r="F18" s="54">
        <f>C18*0.2</f>
        <v>221.4</v>
      </c>
      <c r="G18" s="54">
        <f>C18+F18</f>
        <v>1328.4</v>
      </c>
    </row>
    <row r="19" spans="1:7" ht="15.75" x14ac:dyDescent="0.25">
      <c r="A19" s="56">
        <v>16</v>
      </c>
      <c r="B19" s="1" t="s">
        <v>78</v>
      </c>
      <c r="C19" s="1">
        <v>1107</v>
      </c>
      <c r="D19" s="56" t="s">
        <v>76</v>
      </c>
      <c r="E19" s="85" t="s">
        <v>79</v>
      </c>
      <c r="F19" s="54">
        <f>C19*0.2</f>
        <v>221.4</v>
      </c>
      <c r="G19" s="54">
        <f>C19+F19</f>
        <v>1328.4</v>
      </c>
    </row>
    <row r="20" spans="1:7" ht="15.75" x14ac:dyDescent="0.25">
      <c r="A20" s="56">
        <v>17</v>
      </c>
      <c r="B20" s="1" t="s">
        <v>80</v>
      </c>
      <c r="C20" s="1">
        <v>1107</v>
      </c>
      <c r="D20" s="56" t="s">
        <v>76</v>
      </c>
      <c r="E20" s="85" t="s">
        <v>280</v>
      </c>
      <c r="F20" s="54">
        <f>C20*0.2</f>
        <v>221.4</v>
      </c>
      <c r="G20" s="54">
        <f>C20+F20</f>
        <v>1328.4</v>
      </c>
    </row>
    <row r="21" spans="1:7" ht="15.75" x14ac:dyDescent="0.25">
      <c r="A21" s="56">
        <v>18</v>
      </c>
      <c r="B21" s="1" t="s">
        <v>291</v>
      </c>
      <c r="C21" s="1">
        <v>1107</v>
      </c>
      <c r="D21" s="56" t="s">
        <v>66</v>
      </c>
      <c r="E21" s="85" t="s">
        <v>70</v>
      </c>
      <c r="F21" s="54">
        <f>C21*0.2</f>
        <v>221.4</v>
      </c>
      <c r="G21" s="54">
        <f>C21+F21</f>
        <v>1328.4</v>
      </c>
    </row>
    <row r="22" spans="1:7" ht="15.75" x14ac:dyDescent="0.25">
      <c r="A22" s="56">
        <v>19</v>
      </c>
      <c r="B22" s="1" t="s">
        <v>81</v>
      </c>
      <c r="C22" s="1">
        <v>1107</v>
      </c>
      <c r="D22" s="56" t="s">
        <v>66</v>
      </c>
      <c r="E22" s="85" t="s">
        <v>70</v>
      </c>
      <c r="F22" s="54">
        <f>C22*0.2</f>
        <v>221.4</v>
      </c>
      <c r="G22" s="54">
        <f>C22+F22</f>
        <v>1328.4</v>
      </c>
    </row>
    <row r="23" spans="1:7" ht="31.5" x14ac:dyDescent="0.25">
      <c r="A23" s="56">
        <v>20</v>
      </c>
      <c r="B23" s="1" t="s">
        <v>82</v>
      </c>
      <c r="C23" s="1">
        <v>1107</v>
      </c>
      <c r="D23" s="56" t="s">
        <v>66</v>
      </c>
      <c r="E23" s="85" t="s">
        <v>67</v>
      </c>
      <c r="F23" s="54">
        <f>C23*0.2</f>
        <v>221.4</v>
      </c>
      <c r="G23" s="54">
        <f>C23+F23</f>
        <v>1328.4</v>
      </c>
    </row>
    <row r="24" spans="1:7" ht="15.75" x14ac:dyDescent="0.25">
      <c r="A24" s="56">
        <v>21</v>
      </c>
      <c r="B24" s="1" t="s">
        <v>84</v>
      </c>
      <c r="C24" s="1">
        <v>1107</v>
      </c>
      <c r="D24" s="56" t="s">
        <v>66</v>
      </c>
      <c r="E24" s="85" t="s">
        <v>67</v>
      </c>
      <c r="F24" s="54">
        <f>C24*0.2</f>
        <v>221.4</v>
      </c>
      <c r="G24" s="54">
        <f>C24+F24</f>
        <v>1328.4</v>
      </c>
    </row>
    <row r="25" spans="1:7" ht="31.5" x14ac:dyDescent="0.25">
      <c r="A25" s="56">
        <v>22</v>
      </c>
      <c r="B25" s="1" t="s">
        <v>85</v>
      </c>
      <c r="C25" s="1">
        <v>518.4</v>
      </c>
      <c r="D25" s="56" t="s">
        <v>76</v>
      </c>
      <c r="E25" s="85" t="s">
        <v>67</v>
      </c>
      <c r="F25" s="54">
        <f>C25*0.2</f>
        <v>103.68</v>
      </c>
      <c r="G25" s="54">
        <f>C25+F25</f>
        <v>622.07999999999993</v>
      </c>
    </row>
    <row r="26" spans="1:7" ht="15.75" x14ac:dyDescent="0.25">
      <c r="A26" s="56">
        <v>23</v>
      </c>
      <c r="B26" s="1" t="s">
        <v>86</v>
      </c>
      <c r="C26" s="1">
        <v>1107</v>
      </c>
      <c r="D26" s="56" t="s">
        <v>66</v>
      </c>
      <c r="E26" s="85" t="s">
        <v>70</v>
      </c>
      <c r="F26" s="54">
        <f>C26*0.2</f>
        <v>221.4</v>
      </c>
      <c r="G26" s="54">
        <f>C26+F26</f>
        <v>1328.4</v>
      </c>
    </row>
    <row r="27" spans="1:7" ht="15.75" x14ac:dyDescent="0.25">
      <c r="A27" s="56">
        <v>24</v>
      </c>
      <c r="B27" s="1" t="s">
        <v>83</v>
      </c>
      <c r="C27" s="1">
        <v>1107</v>
      </c>
      <c r="D27" s="56" t="s">
        <v>66</v>
      </c>
      <c r="E27" s="85" t="s">
        <v>70</v>
      </c>
      <c r="F27" s="54">
        <f>C27*0.2</f>
        <v>221.4</v>
      </c>
      <c r="G27" s="54">
        <f>C27+F27</f>
        <v>1328.4</v>
      </c>
    </row>
    <row r="28" spans="1:7" ht="37.5" customHeight="1" x14ac:dyDescent="0.25">
      <c r="B28" s="45"/>
    </row>
    <row r="29" spans="1:7" ht="37.5" customHeight="1" x14ac:dyDescent="0.25">
      <c r="B29" s="45"/>
      <c r="C29" s="40"/>
    </row>
    <row r="30" spans="1:7" ht="37.5" customHeight="1" x14ac:dyDescent="0.25">
      <c r="C30" s="40"/>
    </row>
    <row r="31" spans="1:7" ht="37.5" customHeight="1" x14ac:dyDescent="0.25">
      <c r="C31" s="40"/>
    </row>
  </sheetData>
  <sortState ref="A4:I27">
    <sortCondition ref="B4:B27"/>
  </sortState>
  <mergeCells count="6">
    <mergeCell ref="A1:E1"/>
    <mergeCell ref="A2:A3"/>
    <mergeCell ref="B2:B3"/>
    <mergeCell ref="D2:D3"/>
    <mergeCell ref="E2:E3"/>
    <mergeCell ref="C2:C3"/>
  </mergeCells>
  <pageMargins left="0.25" right="0.25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activeCell="C4" sqref="C4"/>
    </sheetView>
  </sheetViews>
  <sheetFormatPr defaultRowHeight="15.75" x14ac:dyDescent="0.25"/>
  <cols>
    <col min="1" max="1" width="6.140625" bestFit="1" customWidth="1"/>
    <col min="2" max="2" width="26.140625" customWidth="1"/>
    <col min="3" max="3" width="9.28515625" style="48" bestFit="1" customWidth="1"/>
    <col min="4" max="4" width="9.28515625" bestFit="1" customWidth="1"/>
    <col min="5" max="5" width="44.28515625" customWidth="1"/>
    <col min="7" max="7" width="10.140625" bestFit="1" customWidth="1"/>
  </cols>
  <sheetData>
    <row r="1" spans="1:7" ht="46.9" customHeight="1" x14ac:dyDescent="0.25">
      <c r="A1" s="91" t="s">
        <v>339</v>
      </c>
      <c r="B1" s="93"/>
      <c r="C1" s="93"/>
      <c r="D1" s="93"/>
      <c r="E1" s="94"/>
      <c r="F1" s="64"/>
      <c r="G1" s="63"/>
    </row>
    <row r="2" spans="1:7" ht="25.9" customHeight="1" x14ac:dyDescent="0.25">
      <c r="A2" s="91" t="s">
        <v>261</v>
      </c>
      <c r="B2" s="93" t="s">
        <v>147</v>
      </c>
      <c r="C2" s="116" t="s">
        <v>359</v>
      </c>
      <c r="D2" s="91" t="s">
        <v>149</v>
      </c>
      <c r="E2" s="94" t="s">
        <v>150</v>
      </c>
      <c r="F2" s="65"/>
      <c r="G2" s="66"/>
    </row>
    <row r="3" spans="1:7" ht="64.150000000000006" customHeight="1" x14ac:dyDescent="0.25">
      <c r="A3" s="93"/>
      <c r="B3" s="93"/>
      <c r="C3" s="117"/>
      <c r="D3" s="93"/>
      <c r="E3" s="93"/>
      <c r="F3" s="98" t="s">
        <v>284</v>
      </c>
      <c r="G3" s="98"/>
    </row>
    <row r="4" spans="1:7" ht="102.75" x14ac:dyDescent="0.25">
      <c r="A4" s="47">
        <v>1</v>
      </c>
      <c r="B4" s="58" t="s">
        <v>254</v>
      </c>
      <c r="C4" s="61">
        <v>8500</v>
      </c>
      <c r="D4" s="47"/>
      <c r="E4" s="47"/>
      <c r="F4" s="59">
        <f>C4*0.2</f>
        <v>1700</v>
      </c>
      <c r="G4" s="59">
        <f>C4+F4</f>
        <v>10200</v>
      </c>
    </row>
    <row r="5" spans="1:7" ht="46.5" x14ac:dyDescent="0.25">
      <c r="A5" s="47">
        <v>2</v>
      </c>
      <c r="B5" s="58" t="s">
        <v>255</v>
      </c>
      <c r="C5" s="61">
        <v>5000</v>
      </c>
      <c r="D5" s="47"/>
      <c r="E5" s="47"/>
      <c r="F5" s="59">
        <f>C5*0.2</f>
        <v>1000</v>
      </c>
      <c r="G5" s="59">
        <f>C5+F5</f>
        <v>6000</v>
      </c>
    </row>
    <row r="6" spans="1:7" ht="57.75" x14ac:dyDescent="0.25">
      <c r="A6" s="47">
        <v>3</v>
      </c>
      <c r="B6" s="58" t="s">
        <v>256</v>
      </c>
      <c r="C6" s="61">
        <v>2000</v>
      </c>
      <c r="D6" s="47"/>
      <c r="E6" s="62" t="s">
        <v>318</v>
      </c>
      <c r="F6" s="59">
        <f>C6*0.2</f>
        <v>400</v>
      </c>
      <c r="G6" s="59">
        <f>C6+F6</f>
        <v>2400</v>
      </c>
    </row>
    <row r="7" spans="1:7" ht="51.75" customHeight="1" x14ac:dyDescent="0.25">
      <c r="A7" s="47">
        <v>4</v>
      </c>
      <c r="B7" s="60" t="s">
        <v>297</v>
      </c>
      <c r="C7" s="61">
        <v>2450</v>
      </c>
      <c r="D7" s="47"/>
      <c r="E7" s="62" t="s">
        <v>319</v>
      </c>
      <c r="F7" s="59">
        <f>C7*0.2</f>
        <v>490</v>
      </c>
      <c r="G7" s="59">
        <f>C7+F7</f>
        <v>2940</v>
      </c>
    </row>
  </sheetData>
  <mergeCells count="7">
    <mergeCell ref="F3:G3"/>
    <mergeCell ref="A1:E1"/>
    <mergeCell ref="A2:A3"/>
    <mergeCell ref="B2:B3"/>
    <mergeCell ref="D2:D3"/>
    <mergeCell ref="E2:E3"/>
    <mergeCell ref="C2:C3"/>
  </mergeCells>
  <pageMargins left="0.25" right="0.25" top="0.75" bottom="0.75" header="0.3" footer="0.3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D7" sqref="D7"/>
    </sheetView>
  </sheetViews>
  <sheetFormatPr defaultRowHeight="24" customHeight="1" x14ac:dyDescent="0.25"/>
  <cols>
    <col min="1" max="1" width="6.140625" bestFit="1" customWidth="1"/>
    <col min="2" max="2" width="27.7109375" customWidth="1"/>
    <col min="3" max="3" width="10.7109375" bestFit="1" customWidth="1"/>
    <col min="4" max="4" width="13" customWidth="1"/>
    <col min="5" max="5" width="22.85546875" customWidth="1"/>
  </cols>
  <sheetData>
    <row r="1" spans="1:7" ht="46.9" customHeight="1" x14ac:dyDescent="0.25">
      <c r="A1" s="91" t="s">
        <v>340</v>
      </c>
      <c r="B1" s="93"/>
      <c r="C1" s="93"/>
      <c r="D1" s="93"/>
      <c r="E1" s="94"/>
      <c r="F1" s="68"/>
      <c r="G1" s="69"/>
    </row>
    <row r="2" spans="1:7" s="5" customFormat="1" ht="24" customHeight="1" x14ac:dyDescent="0.3">
      <c r="A2" s="91" t="s">
        <v>261</v>
      </c>
      <c r="B2" s="93" t="s">
        <v>147</v>
      </c>
      <c r="C2" s="116" t="s">
        <v>359</v>
      </c>
      <c r="D2" s="91" t="s">
        <v>224</v>
      </c>
      <c r="E2" s="94" t="s">
        <v>150</v>
      </c>
      <c r="F2" s="70"/>
      <c r="G2" s="71"/>
    </row>
    <row r="3" spans="1:7" s="5" customFormat="1" ht="52.15" customHeight="1" x14ac:dyDescent="0.3">
      <c r="A3" s="93"/>
      <c r="B3" s="93"/>
      <c r="C3" s="117"/>
      <c r="D3" s="93"/>
      <c r="E3" s="93"/>
      <c r="F3" s="100" t="s">
        <v>284</v>
      </c>
      <c r="G3" s="101"/>
    </row>
    <row r="4" spans="1:7" ht="15.75" x14ac:dyDescent="0.25">
      <c r="A4" s="56">
        <v>1</v>
      </c>
      <c r="B4" s="1" t="s">
        <v>210</v>
      </c>
      <c r="C4" s="1">
        <v>1768.5</v>
      </c>
      <c r="D4" s="56" t="s">
        <v>87</v>
      </c>
      <c r="E4" s="85" t="s">
        <v>211</v>
      </c>
      <c r="F4" s="54">
        <f>C4*0.2</f>
        <v>353.70000000000005</v>
      </c>
      <c r="G4" s="54">
        <f>C4+F4</f>
        <v>2122.1999999999998</v>
      </c>
    </row>
    <row r="5" spans="1:7" ht="15.75" x14ac:dyDescent="0.25">
      <c r="A5" s="56">
        <v>2</v>
      </c>
      <c r="B5" s="1" t="s">
        <v>212</v>
      </c>
      <c r="C5" s="1">
        <v>1768.5</v>
      </c>
      <c r="D5" s="56" t="s">
        <v>87</v>
      </c>
      <c r="E5" s="85" t="s">
        <v>211</v>
      </c>
      <c r="F5" s="54">
        <f>C5*0.2</f>
        <v>353.70000000000005</v>
      </c>
      <c r="G5" s="54">
        <f>C5+F5</f>
        <v>2122.1999999999998</v>
      </c>
    </row>
    <row r="6" spans="1:7" ht="15.75" x14ac:dyDescent="0.25">
      <c r="A6" s="56">
        <v>3</v>
      </c>
      <c r="B6" s="1" t="s">
        <v>213</v>
      </c>
      <c r="C6" s="1">
        <v>2100</v>
      </c>
      <c r="D6" s="56" t="s">
        <v>87</v>
      </c>
      <c r="E6" s="85"/>
      <c r="F6" s="54">
        <f>C6*0.2</f>
        <v>420</v>
      </c>
      <c r="G6" s="54">
        <f>C6+F6</f>
        <v>2520</v>
      </c>
    </row>
    <row r="7" spans="1:7" ht="31.5" x14ac:dyDescent="0.25">
      <c r="A7" s="56">
        <v>4</v>
      </c>
      <c r="B7" s="1" t="s">
        <v>214</v>
      </c>
      <c r="C7" s="1">
        <v>1147.5</v>
      </c>
      <c r="D7" s="56" t="s">
        <v>87</v>
      </c>
      <c r="E7" s="85" t="s">
        <v>215</v>
      </c>
      <c r="F7" s="54">
        <f>C7*0.2</f>
        <v>229.5</v>
      </c>
      <c r="G7" s="87">
        <f>C7+F7</f>
        <v>1377</v>
      </c>
    </row>
    <row r="8" spans="1:7" ht="31.5" x14ac:dyDescent="0.25">
      <c r="A8" s="56">
        <v>5</v>
      </c>
      <c r="B8" s="1" t="s">
        <v>216</v>
      </c>
      <c r="C8" s="1">
        <v>1768.5</v>
      </c>
      <c r="D8" s="56" t="s">
        <v>87</v>
      </c>
      <c r="E8" s="85" t="s">
        <v>217</v>
      </c>
      <c r="F8" s="54">
        <f>C8*0.2</f>
        <v>353.70000000000005</v>
      </c>
      <c r="G8" s="54">
        <f>C8+F8</f>
        <v>2122.1999999999998</v>
      </c>
    </row>
    <row r="9" spans="1:7" s="8" customFormat="1" ht="15.75" x14ac:dyDescent="0.25">
      <c r="A9" s="56">
        <v>6</v>
      </c>
      <c r="B9" s="1" t="s">
        <v>315</v>
      </c>
      <c r="C9" s="1">
        <v>1147.5</v>
      </c>
      <c r="D9" s="56" t="s">
        <v>156</v>
      </c>
      <c r="E9" s="85" t="s">
        <v>217</v>
      </c>
      <c r="F9" s="54">
        <f>C9*0.2</f>
        <v>229.5</v>
      </c>
      <c r="G9" s="54">
        <f>C9+F9</f>
        <v>1377</v>
      </c>
    </row>
    <row r="10" spans="1:7" s="8" customFormat="1" ht="15.75" x14ac:dyDescent="0.25">
      <c r="A10" s="56">
        <v>7</v>
      </c>
      <c r="B10" s="1" t="s">
        <v>316</v>
      </c>
      <c r="C10" s="1">
        <v>1147.5</v>
      </c>
      <c r="D10" s="56" t="s">
        <v>156</v>
      </c>
      <c r="E10" s="85" t="s">
        <v>217</v>
      </c>
      <c r="F10" s="54">
        <f>C10*0.2</f>
        <v>229.5</v>
      </c>
      <c r="G10" s="54">
        <f>C10+F10</f>
        <v>1377</v>
      </c>
    </row>
    <row r="11" spans="1:7" s="8" customFormat="1" ht="47.25" x14ac:dyDescent="0.25">
      <c r="A11" s="56">
        <v>8</v>
      </c>
      <c r="B11" s="1" t="s">
        <v>317</v>
      </c>
      <c r="C11" s="1">
        <v>1147.5</v>
      </c>
      <c r="D11" s="56" t="s">
        <v>156</v>
      </c>
      <c r="E11" s="85" t="s">
        <v>217</v>
      </c>
      <c r="F11" s="54">
        <f>C11*0.2</f>
        <v>229.5</v>
      </c>
      <c r="G11" s="87">
        <f>C11+F11</f>
        <v>1377</v>
      </c>
    </row>
    <row r="12" spans="1:7" ht="31.5" x14ac:dyDescent="0.25">
      <c r="A12" s="56">
        <v>9</v>
      </c>
      <c r="B12" s="1" t="s">
        <v>218</v>
      </c>
      <c r="C12" s="1">
        <v>1768.5</v>
      </c>
      <c r="D12" s="56" t="s">
        <v>87</v>
      </c>
      <c r="E12" s="85" t="s">
        <v>217</v>
      </c>
      <c r="F12" s="54">
        <f>C12*0.2</f>
        <v>353.70000000000005</v>
      </c>
      <c r="G12" s="54">
        <f>C12+F12</f>
        <v>2122.1999999999998</v>
      </c>
    </row>
    <row r="14" spans="1:7" ht="24" customHeight="1" x14ac:dyDescent="0.3">
      <c r="A14" s="22"/>
      <c r="B14" s="52" t="s">
        <v>309</v>
      </c>
      <c r="C14" s="99"/>
      <c r="D14" s="99"/>
      <c r="E14" s="99"/>
    </row>
    <row r="15" spans="1:7" ht="15.75" x14ac:dyDescent="0.25">
      <c r="A15" s="17"/>
      <c r="B15" s="17"/>
      <c r="C15" s="18"/>
      <c r="D15" s="20"/>
      <c r="E15" s="19"/>
    </row>
    <row r="16" spans="1:7" ht="15.75" x14ac:dyDescent="0.25">
      <c r="A16" s="10"/>
      <c r="B16" s="13"/>
      <c r="C16" s="13"/>
      <c r="D16" s="14"/>
      <c r="E16" s="14"/>
    </row>
    <row r="17" spans="1:5" ht="15.75" x14ac:dyDescent="0.25">
      <c r="A17" s="10"/>
      <c r="B17" s="13"/>
      <c r="C17" s="13"/>
      <c r="D17" s="14"/>
      <c r="E17" s="14"/>
    </row>
    <row r="18" spans="1:5" ht="15.75" x14ac:dyDescent="0.25">
      <c r="A18" s="10"/>
      <c r="B18" s="13"/>
      <c r="C18" s="13"/>
      <c r="D18" s="14"/>
      <c r="E18" s="21"/>
    </row>
    <row r="19" spans="1:5" ht="15.75" x14ac:dyDescent="0.25">
      <c r="A19" s="10"/>
      <c r="B19" s="13"/>
      <c r="C19" s="13"/>
      <c r="D19" s="14"/>
      <c r="E19" s="14"/>
    </row>
    <row r="20" spans="1:5" ht="15.75" x14ac:dyDescent="0.25">
      <c r="A20" s="10"/>
      <c r="B20" s="13"/>
      <c r="C20" s="13"/>
      <c r="D20" s="14"/>
      <c r="E20" s="14"/>
    </row>
    <row r="21" spans="1:5" ht="15.75" x14ac:dyDescent="0.25">
      <c r="A21" s="10"/>
      <c r="B21" s="13"/>
      <c r="C21" s="13"/>
      <c r="D21" s="14"/>
      <c r="E21" s="14"/>
    </row>
    <row r="22" spans="1:5" ht="15.75" x14ac:dyDescent="0.25">
      <c r="A22" s="10"/>
      <c r="B22" s="13"/>
      <c r="C22" s="13"/>
      <c r="D22" s="14"/>
      <c r="E22" s="14"/>
    </row>
    <row r="23" spans="1:5" ht="15.75" x14ac:dyDescent="0.25">
      <c r="A23" s="10"/>
      <c r="B23" s="13"/>
      <c r="C23" s="13"/>
      <c r="D23" s="14"/>
      <c r="E23" s="21"/>
    </row>
    <row r="24" spans="1:5" ht="15.75" x14ac:dyDescent="0.25">
      <c r="A24" s="10"/>
      <c r="B24" s="7"/>
      <c r="C24" s="13"/>
      <c r="D24" s="14"/>
      <c r="E24" s="14"/>
    </row>
    <row r="25" spans="1:5" ht="15.75" x14ac:dyDescent="0.25">
      <c r="A25" s="10"/>
      <c r="B25" s="7"/>
      <c r="C25" s="13"/>
      <c r="D25" s="14"/>
      <c r="E25" s="14"/>
    </row>
    <row r="26" spans="1:5" ht="24" customHeight="1" x14ac:dyDescent="0.25">
      <c r="A26" s="9"/>
      <c r="B26" s="7"/>
    </row>
    <row r="27" spans="1:5" ht="24" customHeight="1" x14ac:dyDescent="0.25">
      <c r="A27" s="7"/>
      <c r="B27" s="7"/>
    </row>
    <row r="28" spans="1:5" ht="24" customHeight="1" x14ac:dyDescent="0.25">
      <c r="A28" s="7"/>
      <c r="B28" s="7"/>
    </row>
  </sheetData>
  <mergeCells count="8">
    <mergeCell ref="C14:E14"/>
    <mergeCell ref="A1:E1"/>
    <mergeCell ref="A2:A3"/>
    <mergeCell ref="B2:B3"/>
    <mergeCell ref="D2:D3"/>
    <mergeCell ref="E2:E3"/>
    <mergeCell ref="F3:G3"/>
    <mergeCell ref="C2:C3"/>
  </mergeCells>
  <pageMargins left="0.25" right="0.25" top="0.75" bottom="0.75" header="0.3" footer="0.3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F6" sqref="F6"/>
    </sheetView>
  </sheetViews>
  <sheetFormatPr defaultRowHeight="15" x14ac:dyDescent="0.25"/>
  <cols>
    <col min="1" max="1" width="6.140625" bestFit="1" customWidth="1"/>
    <col min="2" max="2" width="29.28515625" customWidth="1"/>
    <col min="3" max="3" width="10.28515625" customWidth="1"/>
    <col min="4" max="4" width="9.42578125" bestFit="1" customWidth="1"/>
    <col min="5" max="5" width="34.5703125" customWidth="1"/>
  </cols>
  <sheetData>
    <row r="1" spans="1:7" s="6" customFormat="1" ht="34.9" customHeight="1" x14ac:dyDescent="0.25">
      <c r="A1" s="91" t="s">
        <v>341</v>
      </c>
      <c r="B1" s="93"/>
      <c r="C1" s="93"/>
      <c r="D1" s="93"/>
      <c r="E1" s="94"/>
      <c r="F1" s="68"/>
      <c r="G1" s="69"/>
    </row>
    <row r="2" spans="1:7" s="6" customFormat="1" ht="18.600000000000001" customHeight="1" x14ac:dyDescent="0.25">
      <c r="A2" s="91" t="s">
        <v>261</v>
      </c>
      <c r="B2" s="93" t="s">
        <v>147</v>
      </c>
      <c r="C2" s="116" t="s">
        <v>359</v>
      </c>
      <c r="D2" s="91" t="s">
        <v>224</v>
      </c>
      <c r="E2" s="94" t="s">
        <v>150</v>
      </c>
      <c r="F2" s="70"/>
      <c r="G2" s="71"/>
    </row>
    <row r="3" spans="1:7" s="6" customFormat="1" ht="58.15" customHeight="1" x14ac:dyDescent="0.25">
      <c r="A3" s="91"/>
      <c r="B3" s="93"/>
      <c r="C3" s="117"/>
      <c r="D3" s="91"/>
      <c r="E3" s="93"/>
      <c r="F3" s="100" t="s">
        <v>284</v>
      </c>
      <c r="G3" s="101"/>
    </row>
    <row r="4" spans="1:7" ht="94.5" x14ac:dyDescent="0.25">
      <c r="A4" s="56">
        <v>1</v>
      </c>
      <c r="B4" s="1" t="s">
        <v>219</v>
      </c>
      <c r="C4" s="1">
        <v>1300</v>
      </c>
      <c r="D4" s="56" t="s">
        <v>87</v>
      </c>
      <c r="E4" s="84" t="s">
        <v>320</v>
      </c>
      <c r="F4" s="54">
        <f>C4*0.2</f>
        <v>260</v>
      </c>
      <c r="G4" s="54">
        <f>C4+F4</f>
        <v>1560</v>
      </c>
    </row>
    <row r="5" spans="1:7" ht="15.75" x14ac:dyDescent="0.25">
      <c r="A5" s="56">
        <v>2</v>
      </c>
      <c r="B5" s="31" t="s">
        <v>225</v>
      </c>
      <c r="C5" s="31">
        <v>1300</v>
      </c>
      <c r="D5" s="56" t="s">
        <v>87</v>
      </c>
      <c r="E5" s="85" t="s">
        <v>296</v>
      </c>
      <c r="F5" s="54">
        <f>C5*0.2</f>
        <v>260</v>
      </c>
      <c r="G5" s="54">
        <f>C5+F5</f>
        <v>1560</v>
      </c>
    </row>
    <row r="6" spans="1:7" ht="78.75" x14ac:dyDescent="0.25">
      <c r="A6" s="56">
        <v>3</v>
      </c>
      <c r="B6" s="31" t="s">
        <v>220</v>
      </c>
      <c r="C6" s="31">
        <v>1650</v>
      </c>
      <c r="D6" s="56" t="s">
        <v>87</v>
      </c>
      <c r="E6" s="84" t="s">
        <v>321</v>
      </c>
      <c r="F6" s="54">
        <f>C6*0.2</f>
        <v>330</v>
      </c>
      <c r="G6" s="54">
        <f>C6+F6</f>
        <v>1980</v>
      </c>
    </row>
    <row r="7" spans="1:7" ht="78.75" x14ac:dyDescent="0.25">
      <c r="A7" s="56">
        <v>4</v>
      </c>
      <c r="B7" s="31" t="s">
        <v>221</v>
      </c>
      <c r="C7" s="31">
        <v>1680</v>
      </c>
      <c r="D7" s="56" t="s">
        <v>87</v>
      </c>
      <c r="E7" s="84" t="s">
        <v>322</v>
      </c>
      <c r="F7" s="54">
        <f>C7*0.2</f>
        <v>336</v>
      </c>
      <c r="G7" s="54">
        <f>C7+F7</f>
        <v>2016</v>
      </c>
    </row>
    <row r="8" spans="1:7" ht="110.25" x14ac:dyDescent="0.25">
      <c r="A8" s="56">
        <v>5</v>
      </c>
      <c r="B8" s="31" t="s">
        <v>222</v>
      </c>
      <c r="C8" s="31">
        <v>1650</v>
      </c>
      <c r="D8" s="56" t="s">
        <v>87</v>
      </c>
      <c r="E8" s="84" t="s">
        <v>323</v>
      </c>
      <c r="F8" s="54">
        <f>C8*0.2</f>
        <v>330</v>
      </c>
      <c r="G8" s="54">
        <f>C8+F8</f>
        <v>1980</v>
      </c>
    </row>
    <row r="9" spans="1:7" ht="63" x14ac:dyDescent="0.25">
      <c r="A9" s="56">
        <v>6</v>
      </c>
      <c r="B9" s="31" t="s">
        <v>223</v>
      </c>
      <c r="C9" s="31">
        <v>1300</v>
      </c>
      <c r="D9" s="56" t="s">
        <v>87</v>
      </c>
      <c r="E9" s="62" t="s">
        <v>324</v>
      </c>
      <c r="F9" s="54">
        <f>C9*0.2</f>
        <v>260</v>
      </c>
      <c r="G9" s="54">
        <f>C9+F9</f>
        <v>1560</v>
      </c>
    </row>
    <row r="10" spans="1:7" ht="15.75" x14ac:dyDescent="0.25">
      <c r="A10" s="32"/>
      <c r="B10" s="32"/>
      <c r="C10" s="32"/>
      <c r="D10" s="32"/>
      <c r="E10" s="32"/>
    </row>
    <row r="11" spans="1:7" ht="15.75" x14ac:dyDescent="0.25">
      <c r="A11" s="32"/>
      <c r="B11" s="33" t="s">
        <v>311</v>
      </c>
      <c r="C11" s="32"/>
      <c r="D11" s="32"/>
      <c r="E11" s="32"/>
    </row>
    <row r="12" spans="1:7" x14ac:dyDescent="0.25">
      <c r="A12" s="34"/>
      <c r="B12" s="34"/>
      <c r="C12" s="34"/>
      <c r="D12" s="34"/>
      <c r="E12" s="34"/>
    </row>
    <row r="13" spans="1:7" s="11" customFormat="1" ht="18.75" x14ac:dyDescent="0.3">
      <c r="A13" s="23"/>
      <c r="C13" s="102"/>
      <c r="D13" s="102"/>
      <c r="E13" s="102"/>
    </row>
    <row r="14" spans="1:7" s="11" customFormat="1" ht="15.75" x14ac:dyDescent="0.25">
      <c r="A14" s="24"/>
      <c r="B14" s="24"/>
      <c r="C14" s="25"/>
      <c r="D14" s="27"/>
      <c r="E14" s="26"/>
    </row>
    <row r="15" spans="1:7" s="11" customFormat="1" ht="31.9" customHeight="1" x14ac:dyDescent="0.25">
      <c r="A15" s="104"/>
      <c r="B15" s="105"/>
      <c r="C15" s="106"/>
      <c r="D15" s="103"/>
      <c r="E15" s="103"/>
    </row>
    <row r="16" spans="1:7" s="11" customFormat="1" ht="15" customHeight="1" x14ac:dyDescent="0.25">
      <c r="A16" s="104"/>
      <c r="B16" s="105"/>
      <c r="C16" s="106"/>
      <c r="D16" s="103"/>
      <c r="E16" s="103"/>
    </row>
  </sheetData>
  <mergeCells count="13">
    <mergeCell ref="A1:E1"/>
    <mergeCell ref="A2:A3"/>
    <mergeCell ref="B2:B3"/>
    <mergeCell ref="D2:D3"/>
    <mergeCell ref="E2:E3"/>
    <mergeCell ref="F3:G3"/>
    <mergeCell ref="C2:C3"/>
    <mergeCell ref="C13:E13"/>
    <mergeCell ref="D15:D16"/>
    <mergeCell ref="E15:E16"/>
    <mergeCell ref="A15:A16"/>
    <mergeCell ref="B15:B16"/>
    <mergeCell ref="C15:C16"/>
  </mergeCells>
  <pageMargins left="0.7" right="0.7" top="0.75" bottom="0.75" header="0.3" footer="0.3"/>
  <pageSetup paperSize="9" scale="4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activeCell="C2" sqref="C2:C3"/>
    </sheetView>
  </sheetViews>
  <sheetFormatPr defaultColWidth="8.85546875" defaultRowHeight="24" customHeight="1" x14ac:dyDescent="0.25"/>
  <cols>
    <col min="1" max="1" width="6.140625" style="8" bestFit="1" customWidth="1"/>
    <col min="2" max="2" width="32.28515625" style="8" bestFit="1" customWidth="1"/>
    <col min="3" max="3" width="22.42578125" style="8" bestFit="1" customWidth="1"/>
    <col min="4" max="4" width="11.85546875" style="8" customWidth="1"/>
    <col min="5" max="5" width="13.28515625" style="50" customWidth="1"/>
    <col min="6" max="7" width="8.85546875" style="49"/>
    <col min="8" max="8" width="19.42578125" style="8" bestFit="1" customWidth="1"/>
    <col min="9" max="16384" width="8.85546875" style="8"/>
  </cols>
  <sheetData>
    <row r="1" spans="1:11" ht="41.45" customHeight="1" x14ac:dyDescent="0.25">
      <c r="A1" s="91" t="s">
        <v>342</v>
      </c>
      <c r="B1" s="93"/>
      <c r="C1" s="93"/>
      <c r="D1" s="93"/>
      <c r="E1" s="94"/>
      <c r="F1" s="74"/>
      <c r="G1" s="53"/>
      <c r="H1" s="69"/>
      <c r="I1" s="69"/>
      <c r="J1" s="69"/>
      <c r="K1" s="69"/>
    </row>
    <row r="2" spans="1:11" ht="24" customHeight="1" x14ac:dyDescent="0.25">
      <c r="A2" s="91" t="s">
        <v>261</v>
      </c>
      <c r="B2" s="93" t="s">
        <v>147</v>
      </c>
      <c r="C2" s="118" t="s">
        <v>148</v>
      </c>
      <c r="D2" s="111" t="s">
        <v>224</v>
      </c>
      <c r="E2" s="112" t="s">
        <v>229</v>
      </c>
      <c r="F2" s="75"/>
      <c r="G2" s="73"/>
      <c r="H2" s="69"/>
      <c r="I2" s="69"/>
      <c r="J2" s="69"/>
      <c r="K2" s="69"/>
    </row>
    <row r="3" spans="1:11" ht="46.9" customHeight="1" x14ac:dyDescent="0.25">
      <c r="A3" s="93"/>
      <c r="B3" s="93"/>
      <c r="C3" s="119"/>
      <c r="D3" s="110"/>
      <c r="E3" s="113"/>
      <c r="F3" s="88" t="s">
        <v>332</v>
      </c>
      <c r="G3" s="72" t="s">
        <v>281</v>
      </c>
      <c r="H3" s="68" t="s">
        <v>325</v>
      </c>
      <c r="I3" s="69"/>
      <c r="J3" s="69"/>
      <c r="K3" s="69"/>
    </row>
    <row r="4" spans="1:11" ht="31.5" x14ac:dyDescent="0.25">
      <c r="A4" s="56">
        <v>1</v>
      </c>
      <c r="B4" s="1" t="s">
        <v>170</v>
      </c>
      <c r="C4" s="4">
        <v>459</v>
      </c>
      <c r="D4" s="3" t="s">
        <v>226</v>
      </c>
      <c r="E4" s="38">
        <f>C4*5</f>
        <v>2295</v>
      </c>
      <c r="F4" s="39">
        <f>E4*0.2</f>
        <v>459</v>
      </c>
      <c r="G4" s="41">
        <f t="shared" ref="G4:G10" si="0">E4+F4</f>
        <v>2754</v>
      </c>
      <c r="H4" s="68"/>
      <c r="I4" s="69"/>
      <c r="J4" s="69"/>
      <c r="K4" s="69"/>
    </row>
    <row r="5" spans="1:11" ht="15.75" x14ac:dyDescent="0.25">
      <c r="A5" s="56">
        <v>2</v>
      </c>
      <c r="B5" s="35" t="s">
        <v>171</v>
      </c>
      <c r="C5" s="4">
        <v>459</v>
      </c>
      <c r="D5" s="36" t="s">
        <v>295</v>
      </c>
      <c r="E5" s="38">
        <f>C5*5</f>
        <v>2295</v>
      </c>
      <c r="F5" s="39">
        <f t="shared" ref="F5:F37" si="1">E5*0.2</f>
        <v>459</v>
      </c>
      <c r="G5" s="41">
        <f t="shared" si="0"/>
        <v>2754</v>
      </c>
      <c r="H5" s="68"/>
      <c r="I5" s="69"/>
      <c r="J5" s="69"/>
      <c r="K5" s="69"/>
    </row>
    <row r="6" spans="1:11" ht="15.75" x14ac:dyDescent="0.25">
      <c r="A6" s="56">
        <v>3</v>
      </c>
      <c r="B6" s="4" t="s">
        <v>172</v>
      </c>
      <c r="C6" s="4">
        <v>518.4</v>
      </c>
      <c r="D6" s="3" t="s">
        <v>173</v>
      </c>
      <c r="E6" s="38">
        <f>C6*5</f>
        <v>2592</v>
      </c>
      <c r="F6" s="39">
        <f t="shared" si="1"/>
        <v>518.4</v>
      </c>
      <c r="G6" s="41">
        <f t="shared" si="0"/>
        <v>3110.4</v>
      </c>
      <c r="H6" s="68"/>
      <c r="I6" s="69"/>
      <c r="J6" s="69"/>
      <c r="K6" s="69"/>
    </row>
    <row r="7" spans="1:11" ht="15.75" x14ac:dyDescent="0.25">
      <c r="A7" s="56">
        <v>4</v>
      </c>
      <c r="B7" s="4" t="s">
        <v>260</v>
      </c>
      <c r="C7" s="4">
        <v>564.29999999999995</v>
      </c>
      <c r="D7" s="3" t="s">
        <v>174</v>
      </c>
      <c r="E7" s="38">
        <f>C7*5</f>
        <v>2821.5</v>
      </c>
      <c r="F7" s="39">
        <f t="shared" si="1"/>
        <v>564.30000000000007</v>
      </c>
      <c r="G7" s="41">
        <f t="shared" ref="G7" si="2">E7+F7</f>
        <v>3385.8</v>
      </c>
      <c r="H7" s="68"/>
      <c r="I7" s="69"/>
      <c r="J7" s="69"/>
      <c r="K7" s="69"/>
    </row>
    <row r="8" spans="1:11" ht="15.75" x14ac:dyDescent="0.25">
      <c r="A8" s="56">
        <v>5</v>
      </c>
      <c r="B8" s="4" t="s">
        <v>302</v>
      </c>
      <c r="C8" s="4">
        <v>645.29999999999995</v>
      </c>
      <c r="D8" s="3" t="s">
        <v>267</v>
      </c>
      <c r="E8" s="38">
        <f>C8*5</f>
        <v>3226.5</v>
      </c>
      <c r="F8" s="39">
        <f t="shared" si="1"/>
        <v>645.30000000000007</v>
      </c>
      <c r="G8" s="41">
        <f t="shared" si="0"/>
        <v>3871.8</v>
      </c>
      <c r="H8" s="68"/>
      <c r="I8" s="69"/>
      <c r="J8" s="69"/>
      <c r="K8" s="69"/>
    </row>
    <row r="9" spans="1:11" ht="15.75" x14ac:dyDescent="0.25">
      <c r="A9" s="56">
        <v>6</v>
      </c>
      <c r="B9" s="4" t="s">
        <v>175</v>
      </c>
      <c r="C9" s="4">
        <v>845.1</v>
      </c>
      <c r="D9" s="3" t="s">
        <v>176</v>
      </c>
      <c r="E9" s="38">
        <f>C9*5</f>
        <v>4225.5</v>
      </c>
      <c r="F9" s="39">
        <f t="shared" si="1"/>
        <v>845.1</v>
      </c>
      <c r="G9" s="41">
        <f t="shared" si="0"/>
        <v>5070.6000000000004</v>
      </c>
      <c r="H9" s="68"/>
      <c r="I9" s="69"/>
      <c r="J9" s="69"/>
      <c r="K9" s="69"/>
    </row>
    <row r="10" spans="1:11" ht="15.75" x14ac:dyDescent="0.25">
      <c r="A10" s="56">
        <v>7</v>
      </c>
      <c r="B10" s="4" t="s">
        <v>177</v>
      </c>
      <c r="C10" s="4">
        <v>742.5</v>
      </c>
      <c r="D10" s="3" t="s">
        <v>178</v>
      </c>
      <c r="E10" s="38">
        <f>C10*5</f>
        <v>3712.5</v>
      </c>
      <c r="F10" s="39">
        <f t="shared" si="1"/>
        <v>742.5</v>
      </c>
      <c r="G10" s="41">
        <f t="shared" si="0"/>
        <v>4455</v>
      </c>
      <c r="H10" s="68" t="s">
        <v>326</v>
      </c>
      <c r="I10" s="69"/>
      <c r="J10" s="69"/>
      <c r="K10" s="69"/>
    </row>
    <row r="11" spans="1:11" ht="15.75" x14ac:dyDescent="0.25">
      <c r="A11" s="56">
        <v>8</v>
      </c>
      <c r="B11" s="37" t="s">
        <v>179</v>
      </c>
      <c r="C11" s="37">
        <v>459</v>
      </c>
      <c r="D11" s="36" t="s">
        <v>174</v>
      </c>
      <c r="E11" s="38">
        <f>C11*5</f>
        <v>2295</v>
      </c>
      <c r="F11" s="39">
        <f t="shared" si="1"/>
        <v>459</v>
      </c>
      <c r="G11" s="41">
        <f>E11+F11</f>
        <v>2754</v>
      </c>
      <c r="H11" s="68"/>
      <c r="I11" s="69"/>
      <c r="J11" s="69"/>
      <c r="K11" s="69"/>
    </row>
    <row r="12" spans="1:11" ht="15.75" x14ac:dyDescent="0.25">
      <c r="A12" s="56">
        <v>9</v>
      </c>
      <c r="B12" s="4" t="s">
        <v>180</v>
      </c>
      <c r="C12" s="4">
        <v>869.4</v>
      </c>
      <c r="D12" s="3" t="s">
        <v>181</v>
      </c>
      <c r="E12" s="38">
        <f>C12*5</f>
        <v>4347</v>
      </c>
      <c r="F12" s="39">
        <f t="shared" si="1"/>
        <v>869.40000000000009</v>
      </c>
      <c r="G12" s="41">
        <f t="shared" ref="G12:G37" si="3">E12+F12</f>
        <v>5216.3999999999996</v>
      </c>
      <c r="H12" s="68"/>
      <c r="I12" s="69"/>
      <c r="J12" s="69"/>
      <c r="K12" s="69"/>
    </row>
    <row r="13" spans="1:11" ht="15.75" x14ac:dyDescent="0.25">
      <c r="A13" s="56">
        <v>10</v>
      </c>
      <c r="B13" s="4" t="s">
        <v>182</v>
      </c>
      <c r="C13" s="4">
        <v>1215</v>
      </c>
      <c r="D13" s="3" t="s">
        <v>183</v>
      </c>
      <c r="E13" s="38">
        <f>C13*5</f>
        <v>6075</v>
      </c>
      <c r="F13" s="39">
        <f t="shared" si="1"/>
        <v>1215</v>
      </c>
      <c r="G13" s="41">
        <f t="shared" si="3"/>
        <v>7290</v>
      </c>
      <c r="H13" s="68"/>
      <c r="I13" s="69"/>
      <c r="J13" s="69"/>
      <c r="K13" s="69"/>
    </row>
    <row r="14" spans="1:11" ht="15.75" x14ac:dyDescent="0.25">
      <c r="A14" s="56">
        <v>11</v>
      </c>
      <c r="B14" s="37" t="s">
        <v>184</v>
      </c>
      <c r="C14" s="4">
        <v>845.1</v>
      </c>
      <c r="D14" s="36" t="s">
        <v>174</v>
      </c>
      <c r="E14" s="38">
        <f>C14*5</f>
        <v>4225.5</v>
      </c>
      <c r="F14" s="39">
        <f t="shared" si="1"/>
        <v>845.1</v>
      </c>
      <c r="G14" s="41">
        <f t="shared" si="3"/>
        <v>5070.6000000000004</v>
      </c>
      <c r="H14" s="68"/>
      <c r="I14" s="69"/>
      <c r="J14" s="69"/>
      <c r="K14" s="69"/>
    </row>
    <row r="15" spans="1:11" ht="15.75" x14ac:dyDescent="0.25">
      <c r="A15" s="56">
        <v>12</v>
      </c>
      <c r="B15" s="4" t="s">
        <v>249</v>
      </c>
      <c r="C15" s="4">
        <v>845.1</v>
      </c>
      <c r="D15" s="3" t="s">
        <v>185</v>
      </c>
      <c r="E15" s="38">
        <f>C15*5</f>
        <v>4225.5</v>
      </c>
      <c r="F15" s="39">
        <f t="shared" si="1"/>
        <v>845.1</v>
      </c>
      <c r="G15" s="41">
        <f t="shared" si="3"/>
        <v>5070.6000000000004</v>
      </c>
      <c r="H15" s="68" t="s">
        <v>326</v>
      </c>
      <c r="I15" s="69"/>
      <c r="J15" s="69"/>
      <c r="K15" s="69"/>
    </row>
    <row r="16" spans="1:11" ht="15.75" x14ac:dyDescent="0.25">
      <c r="A16" s="56">
        <v>13</v>
      </c>
      <c r="B16" s="4" t="s">
        <v>298</v>
      </c>
      <c r="C16" s="4">
        <v>1107</v>
      </c>
      <c r="D16" s="3" t="s">
        <v>186</v>
      </c>
      <c r="E16" s="38">
        <f>C16*5</f>
        <v>5535</v>
      </c>
      <c r="F16" s="39">
        <f t="shared" si="1"/>
        <v>1107</v>
      </c>
      <c r="G16" s="41">
        <f t="shared" si="3"/>
        <v>6642</v>
      </c>
      <c r="H16" s="68" t="s">
        <v>326</v>
      </c>
      <c r="I16" s="69"/>
      <c r="J16" s="69"/>
      <c r="K16" s="69"/>
    </row>
    <row r="17" spans="1:11" ht="47.25" x14ac:dyDescent="0.25">
      <c r="A17" s="56">
        <v>14</v>
      </c>
      <c r="B17" s="4" t="s">
        <v>282</v>
      </c>
      <c r="C17" s="4">
        <v>2000</v>
      </c>
      <c r="D17" s="3" t="s">
        <v>283</v>
      </c>
      <c r="E17" s="38">
        <v>1090</v>
      </c>
      <c r="F17" s="39">
        <f t="shared" si="1"/>
        <v>218</v>
      </c>
      <c r="G17" s="41">
        <f t="shared" ref="G17" si="4">E17+F17</f>
        <v>1308</v>
      </c>
      <c r="H17" s="68"/>
      <c r="I17" s="69"/>
      <c r="J17" s="69"/>
      <c r="K17" s="69"/>
    </row>
    <row r="18" spans="1:11" ht="31.5" x14ac:dyDescent="0.25">
      <c r="A18" s="56">
        <v>15</v>
      </c>
      <c r="B18" s="4" t="s">
        <v>187</v>
      </c>
      <c r="C18" s="4">
        <v>845.1</v>
      </c>
      <c r="D18" s="3" t="s">
        <v>188</v>
      </c>
      <c r="E18" s="38">
        <f>C18*5</f>
        <v>4225.5</v>
      </c>
      <c r="F18" s="39">
        <f t="shared" si="1"/>
        <v>845.1</v>
      </c>
      <c r="G18" s="41">
        <f t="shared" si="3"/>
        <v>5070.6000000000004</v>
      </c>
      <c r="H18" s="68"/>
      <c r="I18" s="69"/>
      <c r="J18" s="69"/>
      <c r="K18" s="69"/>
    </row>
    <row r="19" spans="1:11" ht="31.5" x14ac:dyDescent="0.25">
      <c r="A19" s="56">
        <v>16</v>
      </c>
      <c r="B19" s="4" t="s">
        <v>251</v>
      </c>
      <c r="C19" s="55">
        <v>387</v>
      </c>
      <c r="D19" s="3" t="s">
        <v>252</v>
      </c>
      <c r="E19" s="38"/>
      <c r="F19" s="39">
        <f t="shared" si="1"/>
        <v>0</v>
      </c>
      <c r="G19" s="41">
        <f>SUM(C19,F19)</f>
        <v>387</v>
      </c>
      <c r="H19" s="108" t="s">
        <v>307</v>
      </c>
      <c r="I19" s="109"/>
      <c r="J19" s="109"/>
      <c r="K19" s="107">
        <v>645.46</v>
      </c>
    </row>
    <row r="20" spans="1:11" ht="31.5" x14ac:dyDescent="0.25">
      <c r="A20" s="56">
        <v>17</v>
      </c>
      <c r="B20" s="4" t="s">
        <v>250</v>
      </c>
      <c r="C20" s="55">
        <v>331</v>
      </c>
      <c r="D20" s="3" t="s">
        <v>204</v>
      </c>
      <c r="E20" s="38"/>
      <c r="F20" s="39">
        <f t="shared" si="1"/>
        <v>0</v>
      </c>
      <c r="G20" s="41">
        <f>SUM(C20,F20)</f>
        <v>331</v>
      </c>
      <c r="H20" s="108"/>
      <c r="I20" s="109"/>
      <c r="J20" s="109"/>
      <c r="K20" s="107"/>
    </row>
    <row r="21" spans="1:11" ht="15.75" x14ac:dyDescent="0.25">
      <c r="A21" s="56">
        <v>18</v>
      </c>
      <c r="B21" s="4" t="s">
        <v>230</v>
      </c>
      <c r="C21" s="4">
        <v>1107</v>
      </c>
      <c r="D21" s="3" t="s">
        <v>189</v>
      </c>
      <c r="E21" s="38">
        <f>C21*5</f>
        <v>5535</v>
      </c>
      <c r="F21" s="39">
        <f t="shared" si="1"/>
        <v>1107</v>
      </c>
      <c r="G21" s="41">
        <f t="shared" si="3"/>
        <v>6642</v>
      </c>
      <c r="H21" s="68"/>
      <c r="I21" s="69"/>
      <c r="J21" s="69"/>
      <c r="K21" s="69"/>
    </row>
    <row r="22" spans="1:11" ht="15.75" x14ac:dyDescent="0.25">
      <c r="A22" s="56">
        <v>19</v>
      </c>
      <c r="B22" s="4" t="s">
        <v>231</v>
      </c>
      <c r="C22" s="4">
        <v>845.1</v>
      </c>
      <c r="D22" s="3" t="s">
        <v>190</v>
      </c>
      <c r="E22" s="38">
        <f>C22*5</f>
        <v>4225.5</v>
      </c>
      <c r="F22" s="39">
        <f t="shared" si="1"/>
        <v>845.1</v>
      </c>
      <c r="G22" s="41">
        <f t="shared" si="3"/>
        <v>5070.6000000000004</v>
      </c>
      <c r="H22" s="68"/>
      <c r="I22" s="69"/>
      <c r="J22" s="69"/>
      <c r="K22" s="69"/>
    </row>
    <row r="23" spans="1:11" ht="15.75" x14ac:dyDescent="0.25">
      <c r="A23" s="56">
        <v>20</v>
      </c>
      <c r="B23" s="4" t="s">
        <v>232</v>
      </c>
      <c r="C23" s="4">
        <v>845.1</v>
      </c>
      <c r="D23" s="3" t="s">
        <v>189</v>
      </c>
      <c r="E23" s="38">
        <f>C23*5</f>
        <v>4225.5</v>
      </c>
      <c r="F23" s="39">
        <f t="shared" si="1"/>
        <v>845.1</v>
      </c>
      <c r="G23" s="41">
        <f t="shared" si="3"/>
        <v>5070.6000000000004</v>
      </c>
      <c r="H23" s="68"/>
      <c r="I23" s="69"/>
      <c r="J23" s="69"/>
      <c r="K23" s="69"/>
    </row>
    <row r="24" spans="1:11" ht="15.75" x14ac:dyDescent="0.25">
      <c r="A24" s="56">
        <v>21</v>
      </c>
      <c r="B24" s="4" t="s">
        <v>233</v>
      </c>
      <c r="C24" s="4">
        <v>845.1</v>
      </c>
      <c r="D24" s="3" t="s">
        <v>190</v>
      </c>
      <c r="E24" s="38">
        <f>C24*5</f>
        <v>4225.5</v>
      </c>
      <c r="F24" s="39">
        <f t="shared" si="1"/>
        <v>845.1</v>
      </c>
      <c r="G24" s="41">
        <f t="shared" si="3"/>
        <v>5070.6000000000004</v>
      </c>
      <c r="H24" s="68"/>
      <c r="I24" s="69"/>
      <c r="J24" s="69"/>
      <c r="K24" s="69"/>
    </row>
    <row r="25" spans="1:11" ht="15.75" x14ac:dyDescent="0.25">
      <c r="A25" s="56">
        <v>22</v>
      </c>
      <c r="B25" s="4" t="s">
        <v>191</v>
      </c>
      <c r="C25" s="4">
        <v>845.1</v>
      </c>
      <c r="D25" s="3" t="s">
        <v>192</v>
      </c>
      <c r="E25" s="38">
        <f>C25*5</f>
        <v>4225.5</v>
      </c>
      <c r="F25" s="39">
        <f t="shared" si="1"/>
        <v>845.1</v>
      </c>
      <c r="G25" s="41">
        <f t="shared" si="3"/>
        <v>5070.6000000000004</v>
      </c>
      <c r="H25" s="68"/>
      <c r="I25" s="69"/>
      <c r="J25" s="69"/>
      <c r="K25" s="69"/>
    </row>
    <row r="26" spans="1:11" ht="15.75" x14ac:dyDescent="0.25">
      <c r="A26" s="56">
        <v>23</v>
      </c>
      <c r="B26" s="4" t="s">
        <v>193</v>
      </c>
      <c r="C26" s="4">
        <v>1107</v>
      </c>
      <c r="D26" s="3" t="s">
        <v>285</v>
      </c>
      <c r="E26" s="38">
        <f>C26*5</f>
        <v>5535</v>
      </c>
      <c r="F26" s="39">
        <f t="shared" si="1"/>
        <v>1107</v>
      </c>
      <c r="G26" s="41">
        <f t="shared" si="3"/>
        <v>6642</v>
      </c>
      <c r="H26" s="68"/>
      <c r="I26" s="69"/>
      <c r="J26" s="69"/>
      <c r="K26" s="69"/>
    </row>
    <row r="27" spans="1:11" ht="15.75" x14ac:dyDescent="0.25">
      <c r="A27" s="56">
        <v>24</v>
      </c>
      <c r="B27" s="4" t="s">
        <v>194</v>
      </c>
      <c r="C27" s="4">
        <v>845.1</v>
      </c>
      <c r="D27" s="3" t="s">
        <v>195</v>
      </c>
      <c r="E27" s="38">
        <f>C27*5</f>
        <v>4225.5</v>
      </c>
      <c r="F27" s="39">
        <f t="shared" si="1"/>
        <v>845.1</v>
      </c>
      <c r="G27" s="41">
        <f t="shared" si="3"/>
        <v>5070.6000000000004</v>
      </c>
      <c r="H27" s="68"/>
      <c r="I27" s="69"/>
      <c r="J27" s="69"/>
      <c r="K27" s="69"/>
    </row>
    <row r="28" spans="1:11" ht="15.75" x14ac:dyDescent="0.25">
      <c r="A28" s="56">
        <v>25</v>
      </c>
      <c r="B28" s="4" t="s">
        <v>196</v>
      </c>
      <c r="C28" s="4">
        <v>2000</v>
      </c>
      <c r="D28" s="3" t="s">
        <v>190</v>
      </c>
      <c r="E28" s="38"/>
      <c r="F28" s="39">
        <f t="shared" si="1"/>
        <v>0</v>
      </c>
      <c r="G28" s="41">
        <f t="shared" si="3"/>
        <v>0</v>
      </c>
      <c r="H28" s="68"/>
      <c r="I28" s="69"/>
      <c r="J28" s="69"/>
      <c r="K28" s="69"/>
    </row>
    <row r="29" spans="1:11" ht="15.75" x14ac:dyDescent="0.25">
      <c r="A29" s="56">
        <v>26</v>
      </c>
      <c r="B29" s="4" t="s">
        <v>197</v>
      </c>
      <c r="C29" s="4">
        <v>1107</v>
      </c>
      <c r="D29" s="3"/>
      <c r="E29" s="38"/>
      <c r="F29" s="39">
        <f t="shared" si="1"/>
        <v>0</v>
      </c>
      <c r="G29" s="41">
        <f t="shared" si="3"/>
        <v>0</v>
      </c>
      <c r="H29" s="68"/>
      <c r="I29" s="69"/>
      <c r="J29" s="69"/>
      <c r="K29" s="69"/>
    </row>
    <row r="30" spans="1:11" ht="15.75" x14ac:dyDescent="0.25">
      <c r="A30" s="56">
        <v>27</v>
      </c>
      <c r="B30" s="4" t="s">
        <v>198</v>
      </c>
      <c r="C30" s="4">
        <v>1107</v>
      </c>
      <c r="D30" s="3" t="s">
        <v>189</v>
      </c>
      <c r="E30" s="38"/>
      <c r="F30" s="39">
        <f t="shared" si="1"/>
        <v>0</v>
      </c>
      <c r="G30" s="41">
        <f t="shared" si="3"/>
        <v>0</v>
      </c>
      <c r="H30" s="68"/>
      <c r="I30" s="69"/>
      <c r="J30" s="69"/>
      <c r="K30" s="69"/>
    </row>
    <row r="31" spans="1:11" ht="15.75" x14ac:dyDescent="0.25">
      <c r="A31" s="56">
        <v>28</v>
      </c>
      <c r="B31" s="4" t="s">
        <v>199</v>
      </c>
      <c r="C31" s="4">
        <v>845.1</v>
      </c>
      <c r="D31" s="3" t="s">
        <v>200</v>
      </c>
      <c r="E31" s="38">
        <f>C31*5</f>
        <v>4225.5</v>
      </c>
      <c r="F31" s="39">
        <f t="shared" si="1"/>
        <v>845.1</v>
      </c>
      <c r="G31" s="41">
        <f t="shared" si="3"/>
        <v>5070.6000000000004</v>
      </c>
      <c r="H31" s="68"/>
      <c r="I31" s="69"/>
      <c r="J31" s="69"/>
      <c r="K31" s="69"/>
    </row>
    <row r="32" spans="1:11" ht="15.75" x14ac:dyDescent="0.25">
      <c r="A32" s="56">
        <v>29</v>
      </c>
      <c r="B32" s="4" t="s">
        <v>201</v>
      </c>
      <c r="C32" s="4">
        <v>1107</v>
      </c>
      <c r="D32" s="3" t="s">
        <v>174</v>
      </c>
      <c r="E32" s="38">
        <f>C32*5</f>
        <v>5535</v>
      </c>
      <c r="F32" s="39">
        <f t="shared" si="1"/>
        <v>1107</v>
      </c>
      <c r="G32" s="41">
        <f t="shared" si="3"/>
        <v>6642</v>
      </c>
      <c r="H32" s="68"/>
      <c r="I32" s="69"/>
      <c r="J32" s="69"/>
      <c r="K32" s="69"/>
    </row>
    <row r="33" spans="1:11" ht="15.75" x14ac:dyDescent="0.25">
      <c r="A33" s="56">
        <v>30</v>
      </c>
      <c r="B33" s="37" t="s">
        <v>202</v>
      </c>
      <c r="C33" s="37">
        <v>845.1</v>
      </c>
      <c r="D33" s="36" t="s">
        <v>203</v>
      </c>
      <c r="E33" s="38">
        <f>C33*5</f>
        <v>4225.5</v>
      </c>
      <c r="F33" s="39">
        <f t="shared" si="1"/>
        <v>845.1</v>
      </c>
      <c r="G33" s="41">
        <f t="shared" si="3"/>
        <v>5070.6000000000004</v>
      </c>
      <c r="H33" s="68"/>
      <c r="I33" s="69"/>
      <c r="J33" s="69"/>
      <c r="K33" s="69"/>
    </row>
    <row r="34" spans="1:11" ht="31.5" x14ac:dyDescent="0.25">
      <c r="A34" s="56">
        <v>31</v>
      </c>
      <c r="B34" s="37" t="s">
        <v>288</v>
      </c>
      <c r="C34" s="37">
        <v>1107</v>
      </c>
      <c r="D34" s="36" t="s">
        <v>289</v>
      </c>
      <c r="E34" s="38">
        <f>C34*5</f>
        <v>5535</v>
      </c>
      <c r="F34" s="39">
        <f t="shared" si="1"/>
        <v>1107</v>
      </c>
      <c r="G34" s="41">
        <f t="shared" ref="G34" si="5">E34+F34</f>
        <v>6642</v>
      </c>
      <c r="H34" s="68"/>
      <c r="I34" s="69"/>
      <c r="J34" s="69"/>
      <c r="K34" s="69"/>
    </row>
    <row r="35" spans="1:11" ht="31.5" x14ac:dyDescent="0.25">
      <c r="A35" s="56">
        <v>32</v>
      </c>
      <c r="B35" s="4" t="s">
        <v>305</v>
      </c>
      <c r="C35" s="51">
        <v>412</v>
      </c>
      <c r="D35" s="3" t="s">
        <v>253</v>
      </c>
      <c r="E35" s="38">
        <f>C35*5</f>
        <v>2060</v>
      </c>
      <c r="F35" s="39">
        <f t="shared" si="1"/>
        <v>412</v>
      </c>
      <c r="G35" s="41">
        <f>SUM(C35,F35)</f>
        <v>824</v>
      </c>
      <c r="H35" s="2" t="s">
        <v>329</v>
      </c>
      <c r="I35" s="69"/>
      <c r="J35" s="69"/>
      <c r="K35" s="69"/>
    </row>
    <row r="36" spans="1:11" ht="31.5" x14ac:dyDescent="0.25">
      <c r="A36" s="56">
        <v>33</v>
      </c>
      <c r="B36" s="4" t="s">
        <v>306</v>
      </c>
      <c r="C36" s="51">
        <v>486</v>
      </c>
      <c r="D36" s="3" t="s">
        <v>253</v>
      </c>
      <c r="E36" s="38"/>
      <c r="F36" s="39">
        <f t="shared" si="1"/>
        <v>0</v>
      </c>
      <c r="G36" s="41">
        <f>SUM(C36,F36)</f>
        <v>486</v>
      </c>
      <c r="H36" s="2" t="s">
        <v>329</v>
      </c>
      <c r="I36" s="69"/>
      <c r="J36" s="69"/>
      <c r="K36" s="69"/>
    </row>
    <row r="37" spans="1:11" ht="31.5" x14ac:dyDescent="0.25">
      <c r="A37" s="56">
        <v>34</v>
      </c>
      <c r="B37" s="37" t="s">
        <v>205</v>
      </c>
      <c r="C37" s="37">
        <v>459</v>
      </c>
      <c r="D37" s="36" t="s">
        <v>206</v>
      </c>
      <c r="E37" s="38">
        <f>C37*5</f>
        <v>2295</v>
      </c>
      <c r="F37" s="39">
        <f t="shared" si="1"/>
        <v>459</v>
      </c>
      <c r="G37" s="41">
        <f t="shared" si="3"/>
        <v>2754</v>
      </c>
      <c r="H37" s="68"/>
      <c r="I37" s="69"/>
      <c r="J37" s="69"/>
      <c r="K37" s="69"/>
    </row>
    <row r="38" spans="1:11" ht="15.75" x14ac:dyDescent="0.25">
      <c r="A38" s="56">
        <v>35</v>
      </c>
      <c r="B38" s="4" t="s">
        <v>207</v>
      </c>
      <c r="C38" s="4">
        <v>645.29999999999995</v>
      </c>
      <c r="D38" s="3" t="s">
        <v>208</v>
      </c>
      <c r="E38" s="38"/>
      <c r="F38" s="39">
        <f t="shared" ref="F38:F39" si="6">E38*0.18</f>
        <v>0</v>
      </c>
      <c r="G38" s="41">
        <f>C38+F38</f>
        <v>645.29999999999995</v>
      </c>
      <c r="H38" s="68"/>
      <c r="I38" s="69"/>
      <c r="J38" s="69"/>
      <c r="K38" s="69"/>
    </row>
    <row r="39" spans="1:11" ht="15.75" x14ac:dyDescent="0.25">
      <c r="A39" s="56">
        <v>36</v>
      </c>
      <c r="B39" s="4" t="s">
        <v>209</v>
      </c>
      <c r="C39" s="4">
        <v>645.29999999999995</v>
      </c>
      <c r="D39" s="3" t="s">
        <v>188</v>
      </c>
      <c r="E39" s="38"/>
      <c r="F39" s="39">
        <f t="shared" si="6"/>
        <v>0</v>
      </c>
      <c r="G39" s="41">
        <f>C39+F39</f>
        <v>645.29999999999995</v>
      </c>
      <c r="H39" s="68"/>
      <c r="I39" s="69"/>
      <c r="J39" s="69"/>
      <c r="K39" s="69"/>
    </row>
    <row r="40" spans="1:11" ht="31.5" customHeight="1" x14ac:dyDescent="0.25"/>
  </sheetData>
  <mergeCells count="8">
    <mergeCell ref="K19:K20"/>
    <mergeCell ref="H19:J20"/>
    <mergeCell ref="A1:E1"/>
    <mergeCell ref="A2:A3"/>
    <mergeCell ref="B2:B3"/>
    <mergeCell ref="D2:D3"/>
    <mergeCell ref="E2:E3"/>
    <mergeCell ref="C2:C3"/>
  </mergeCells>
  <pageMargins left="0.7" right="0.7" top="0.75" bottom="0.75" header="0.3" footer="0.3"/>
  <pageSetup paperSize="9" scale="4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C4" sqref="C4"/>
    </sheetView>
  </sheetViews>
  <sheetFormatPr defaultRowHeight="24" customHeight="1" x14ac:dyDescent="0.25"/>
  <cols>
    <col min="1" max="1" width="6.140625" customWidth="1"/>
    <col min="2" max="2" width="24.42578125" bestFit="1" customWidth="1"/>
    <col min="3" max="4" width="9.28515625" bestFit="1" customWidth="1"/>
    <col min="5" max="5" width="67.42578125" customWidth="1"/>
    <col min="7" max="7" width="10.42578125" customWidth="1"/>
  </cols>
  <sheetData>
    <row r="1" spans="1:7" ht="46.15" customHeight="1" x14ac:dyDescent="0.25">
      <c r="A1" s="91" t="s">
        <v>343</v>
      </c>
      <c r="B1" s="93"/>
      <c r="C1" s="93"/>
      <c r="D1" s="93"/>
      <c r="E1" s="93"/>
    </row>
    <row r="2" spans="1:7" ht="15.75" customHeight="1" x14ac:dyDescent="0.25">
      <c r="A2" s="91" t="s">
        <v>261</v>
      </c>
      <c r="B2" s="93" t="s">
        <v>147</v>
      </c>
      <c r="C2" s="116" t="s">
        <v>359</v>
      </c>
      <c r="D2" s="91" t="s">
        <v>224</v>
      </c>
      <c r="E2" s="93" t="s">
        <v>150</v>
      </c>
    </row>
    <row r="3" spans="1:7" ht="47.25" customHeight="1" x14ac:dyDescent="0.25">
      <c r="A3" s="93"/>
      <c r="B3" s="93"/>
      <c r="C3" s="117"/>
      <c r="D3" s="93"/>
      <c r="E3" s="93"/>
      <c r="F3" s="76" t="s">
        <v>330</v>
      </c>
      <c r="G3" s="57" t="s">
        <v>308</v>
      </c>
    </row>
    <row r="4" spans="1:7" ht="47.25" x14ac:dyDescent="0.25">
      <c r="A4" s="56">
        <v>1</v>
      </c>
      <c r="B4" s="4" t="s">
        <v>155</v>
      </c>
      <c r="C4" s="4">
        <v>1296</v>
      </c>
      <c r="D4" s="56" t="s">
        <v>156</v>
      </c>
      <c r="E4" s="77" t="s">
        <v>345</v>
      </c>
      <c r="F4" s="78">
        <f>C4*0.2</f>
        <v>259.2</v>
      </c>
      <c r="G4" s="54">
        <f>C4+F4</f>
        <v>1555.2</v>
      </c>
    </row>
    <row r="5" spans="1:7" ht="47.25" x14ac:dyDescent="0.25">
      <c r="A5" s="56">
        <v>2</v>
      </c>
      <c r="B5" s="4" t="s">
        <v>157</v>
      </c>
      <c r="C5" s="4">
        <v>1296</v>
      </c>
      <c r="D5" s="56" t="s">
        <v>156</v>
      </c>
      <c r="E5" s="77" t="s">
        <v>346</v>
      </c>
      <c r="F5" s="78">
        <f>C5*0.2</f>
        <v>259.2</v>
      </c>
      <c r="G5" s="54">
        <f>C5+F5</f>
        <v>1555.2</v>
      </c>
    </row>
    <row r="6" spans="1:7" ht="47.25" x14ac:dyDescent="0.25">
      <c r="A6" s="56">
        <v>3</v>
      </c>
      <c r="B6" s="4" t="s">
        <v>158</v>
      </c>
      <c r="C6" s="4">
        <v>1296</v>
      </c>
      <c r="D6" s="56" t="s">
        <v>156</v>
      </c>
      <c r="E6" s="77" t="s">
        <v>347</v>
      </c>
      <c r="F6" s="78">
        <f>C6*0.2</f>
        <v>259.2</v>
      </c>
      <c r="G6" s="54">
        <f>C6+F6</f>
        <v>1555.2</v>
      </c>
    </row>
    <row r="7" spans="1:7" ht="47.25" x14ac:dyDescent="0.25">
      <c r="A7" s="56">
        <v>4</v>
      </c>
      <c r="B7" s="4" t="s">
        <v>159</v>
      </c>
      <c r="C7" s="4">
        <v>1296</v>
      </c>
      <c r="D7" s="56" t="s">
        <v>156</v>
      </c>
      <c r="E7" s="77" t="s">
        <v>348</v>
      </c>
      <c r="F7" s="78">
        <f>C7*0.2</f>
        <v>259.2</v>
      </c>
      <c r="G7" s="54">
        <f>C7+F7</f>
        <v>1555.2</v>
      </c>
    </row>
    <row r="8" spans="1:7" ht="47.25" x14ac:dyDescent="0.25">
      <c r="A8" s="56">
        <v>5</v>
      </c>
      <c r="B8" s="4" t="s">
        <v>160</v>
      </c>
      <c r="C8" s="4">
        <v>1296</v>
      </c>
      <c r="D8" s="56" t="s">
        <v>156</v>
      </c>
      <c r="E8" s="77" t="s">
        <v>349</v>
      </c>
      <c r="F8" s="78">
        <f>C8*0.2</f>
        <v>259.2</v>
      </c>
      <c r="G8" s="54">
        <f>C8+F8</f>
        <v>1555.2</v>
      </c>
    </row>
    <row r="9" spans="1:7" ht="47.25" x14ac:dyDescent="0.25">
      <c r="A9" s="56">
        <v>6</v>
      </c>
      <c r="B9" s="4" t="s">
        <v>161</v>
      </c>
      <c r="C9" s="4">
        <v>1296</v>
      </c>
      <c r="D9" s="56" t="s">
        <v>156</v>
      </c>
      <c r="E9" s="77" t="s">
        <v>350</v>
      </c>
      <c r="F9" s="78">
        <f>C9*0.2</f>
        <v>259.2</v>
      </c>
      <c r="G9" s="54">
        <f>C9+F9</f>
        <v>1555.2</v>
      </c>
    </row>
    <row r="10" spans="1:7" ht="47.25" x14ac:dyDescent="0.25">
      <c r="A10" s="56">
        <v>7</v>
      </c>
      <c r="B10" s="4" t="s">
        <v>162</v>
      </c>
      <c r="C10" s="4">
        <v>1296</v>
      </c>
      <c r="D10" s="56" t="s">
        <v>156</v>
      </c>
      <c r="E10" s="77" t="s">
        <v>351</v>
      </c>
      <c r="F10" s="78">
        <f>C10*0.2</f>
        <v>259.2</v>
      </c>
      <c r="G10" s="54">
        <f>C10+F10</f>
        <v>1555.2</v>
      </c>
    </row>
    <row r="11" spans="1:7" ht="47.25" x14ac:dyDescent="0.25">
      <c r="A11" s="56">
        <v>8</v>
      </c>
      <c r="B11" s="4" t="s">
        <v>163</v>
      </c>
      <c r="C11" s="4">
        <v>1296</v>
      </c>
      <c r="D11" s="56" t="s">
        <v>156</v>
      </c>
      <c r="E11" s="77" t="s">
        <v>352</v>
      </c>
      <c r="F11" s="78">
        <f>C11*0.2</f>
        <v>259.2</v>
      </c>
      <c r="G11" s="54">
        <f>C11+F11</f>
        <v>1555.2</v>
      </c>
    </row>
    <row r="12" spans="1:7" ht="47.25" x14ac:dyDescent="0.25">
      <c r="A12" s="56">
        <v>9</v>
      </c>
      <c r="B12" s="4" t="s">
        <v>164</v>
      </c>
      <c r="C12" s="4">
        <v>1296</v>
      </c>
      <c r="D12" s="56" t="s">
        <v>156</v>
      </c>
      <c r="E12" s="77" t="s">
        <v>353</v>
      </c>
      <c r="F12" s="78">
        <f>C12*0.2</f>
        <v>259.2</v>
      </c>
      <c r="G12" s="54">
        <f>C12+F12</f>
        <v>1555.2</v>
      </c>
    </row>
    <row r="13" spans="1:7" ht="47.25" x14ac:dyDescent="0.25">
      <c r="A13" s="56">
        <v>10</v>
      </c>
      <c r="B13" s="4" t="s">
        <v>165</v>
      </c>
      <c r="C13" s="4">
        <v>1296</v>
      </c>
      <c r="D13" s="56" t="s">
        <v>156</v>
      </c>
      <c r="E13" s="77" t="s">
        <v>354</v>
      </c>
      <c r="F13" s="78">
        <f>C13*0.2</f>
        <v>259.2</v>
      </c>
      <c r="G13" s="54">
        <f>C13+F13</f>
        <v>1555.2</v>
      </c>
    </row>
    <row r="14" spans="1:7" ht="47.25" x14ac:dyDescent="0.25">
      <c r="A14" s="56">
        <v>11</v>
      </c>
      <c r="B14" s="4" t="s">
        <v>166</v>
      </c>
      <c r="C14" s="4">
        <v>1296</v>
      </c>
      <c r="D14" s="56" t="s">
        <v>156</v>
      </c>
      <c r="E14" s="77" t="s">
        <v>355</v>
      </c>
      <c r="F14" s="78">
        <f>C14*0.2</f>
        <v>259.2</v>
      </c>
      <c r="G14" s="54">
        <f>C14+F14</f>
        <v>1555.2</v>
      </c>
    </row>
    <row r="15" spans="1:7" ht="47.25" x14ac:dyDescent="0.25">
      <c r="A15" s="56">
        <v>12</v>
      </c>
      <c r="B15" s="4" t="s">
        <v>167</v>
      </c>
      <c r="C15" s="4">
        <v>1296</v>
      </c>
      <c r="D15" s="56" t="s">
        <v>156</v>
      </c>
      <c r="E15" s="77" t="s">
        <v>356</v>
      </c>
      <c r="F15" s="78">
        <f>C15*0.2</f>
        <v>259.2</v>
      </c>
      <c r="G15" s="54">
        <f>C15+F15</f>
        <v>1555.2</v>
      </c>
    </row>
    <row r="16" spans="1:7" ht="47.25" x14ac:dyDescent="0.25">
      <c r="A16" s="56">
        <v>13</v>
      </c>
      <c r="B16" s="4" t="s">
        <v>168</v>
      </c>
      <c r="C16" s="4">
        <v>1296</v>
      </c>
      <c r="D16" s="56" t="s">
        <v>156</v>
      </c>
      <c r="E16" s="77" t="s">
        <v>357</v>
      </c>
      <c r="F16" s="78">
        <f>C16*0.2</f>
        <v>259.2</v>
      </c>
      <c r="G16" s="54">
        <f>C16+F16</f>
        <v>1555.2</v>
      </c>
    </row>
    <row r="17" spans="1:7" ht="47.25" x14ac:dyDescent="0.25">
      <c r="A17" s="56">
        <v>14</v>
      </c>
      <c r="B17" s="4" t="s">
        <v>169</v>
      </c>
      <c r="C17" s="4">
        <v>1296</v>
      </c>
      <c r="D17" s="56" t="s">
        <v>156</v>
      </c>
      <c r="E17" s="77" t="s">
        <v>358</v>
      </c>
      <c r="F17" s="78">
        <f>C17*0.2</f>
        <v>259.2</v>
      </c>
      <c r="G17" s="54">
        <f>C17+F17</f>
        <v>1555.2</v>
      </c>
    </row>
    <row r="18" spans="1:7" ht="15.75" customHeight="1" x14ac:dyDescent="0.25"/>
    <row r="19" spans="1:7" ht="20.25" customHeight="1" x14ac:dyDescent="0.25">
      <c r="B19" s="114" t="s">
        <v>310</v>
      </c>
      <c r="C19" s="114"/>
      <c r="D19" s="114"/>
      <c r="E19" s="114"/>
    </row>
    <row r="25" spans="1:7" ht="24" customHeight="1" x14ac:dyDescent="0.25">
      <c r="C25" t="s">
        <v>267</v>
      </c>
    </row>
  </sheetData>
  <mergeCells count="7">
    <mergeCell ref="B19:E19"/>
    <mergeCell ref="A1:E1"/>
    <mergeCell ref="A2:A3"/>
    <mergeCell ref="B2:B3"/>
    <mergeCell ref="D2:D3"/>
    <mergeCell ref="E2:E3"/>
    <mergeCell ref="C2:C3"/>
  </mergeCells>
  <pageMargins left="0.7" right="0.7" top="0.75" bottom="0.75" header="0.3" footer="0.3"/>
  <pageSetup paperSize="9" scale="4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D6" sqref="D6"/>
    </sheetView>
  </sheetViews>
  <sheetFormatPr defaultRowHeight="24" customHeight="1" x14ac:dyDescent="0.25"/>
  <cols>
    <col min="1" max="1" width="6.140625" bestFit="1" customWidth="1"/>
    <col min="2" max="2" width="25.7109375" customWidth="1"/>
    <col min="3" max="3" width="9.28515625" bestFit="1" customWidth="1"/>
    <col min="4" max="4" width="12.7109375" customWidth="1"/>
    <col min="5" max="5" width="22.7109375" customWidth="1"/>
    <col min="7" max="7" width="10.85546875" customWidth="1"/>
  </cols>
  <sheetData>
    <row r="1" spans="1:9" ht="40.9" customHeight="1" x14ac:dyDescent="0.25">
      <c r="A1" s="91" t="s">
        <v>344</v>
      </c>
      <c r="B1" s="93"/>
      <c r="C1" s="93"/>
      <c r="D1" s="93"/>
      <c r="E1" s="93"/>
    </row>
    <row r="2" spans="1:9" ht="15.75" customHeight="1" x14ac:dyDescent="0.25">
      <c r="A2" s="91" t="s">
        <v>261</v>
      </c>
      <c r="B2" s="93" t="s">
        <v>147</v>
      </c>
      <c r="C2" s="116" t="s">
        <v>359</v>
      </c>
      <c r="D2" s="91" t="s">
        <v>224</v>
      </c>
      <c r="E2" s="93"/>
    </row>
    <row r="3" spans="1:9" ht="47.25" customHeight="1" x14ac:dyDescent="0.25">
      <c r="A3" s="93"/>
      <c r="B3" s="93"/>
      <c r="C3" s="117"/>
      <c r="D3" s="93"/>
      <c r="E3" s="93"/>
      <c r="F3" s="57" t="s">
        <v>330</v>
      </c>
      <c r="G3" s="84" t="s">
        <v>308</v>
      </c>
    </row>
    <row r="4" spans="1:9" ht="31.5" x14ac:dyDescent="0.25">
      <c r="A4" s="56">
        <v>1</v>
      </c>
      <c r="B4" s="4" t="s">
        <v>234</v>
      </c>
      <c r="C4" s="4">
        <v>493.2</v>
      </c>
      <c r="D4" s="56"/>
      <c r="E4" s="79"/>
      <c r="F4" s="54">
        <f>C4*0.2</f>
        <v>98.64</v>
      </c>
      <c r="G4" s="54">
        <f>C4+F4</f>
        <v>591.84</v>
      </c>
    </row>
    <row r="5" spans="1:9" ht="15.75" x14ac:dyDescent="0.25">
      <c r="A5" s="56">
        <v>2</v>
      </c>
      <c r="B5" s="4" t="s">
        <v>235</v>
      </c>
      <c r="C5" s="4">
        <v>493.2</v>
      </c>
      <c r="D5" s="56"/>
      <c r="E5" s="79"/>
      <c r="F5" s="54">
        <f>C5*0.2</f>
        <v>98.64</v>
      </c>
      <c r="G5" s="54">
        <f>C5+F5</f>
        <v>591.84</v>
      </c>
    </row>
    <row r="6" spans="1:9" ht="15.75" x14ac:dyDescent="0.25">
      <c r="A6" s="56">
        <v>3</v>
      </c>
      <c r="B6" s="4" t="s">
        <v>236</v>
      </c>
      <c r="C6" s="4">
        <v>375.3</v>
      </c>
      <c r="D6" s="56"/>
      <c r="E6" s="79"/>
      <c r="F6" s="54">
        <f>C6*0.2</f>
        <v>75.06</v>
      </c>
      <c r="G6" s="54">
        <f>C6+F6</f>
        <v>450.36</v>
      </c>
    </row>
    <row r="7" spans="1:9" ht="31.5" x14ac:dyDescent="0.25">
      <c r="A7" s="56">
        <v>4</v>
      </c>
      <c r="B7" s="4" t="s">
        <v>237</v>
      </c>
      <c r="C7" s="4">
        <v>836.9</v>
      </c>
      <c r="D7" s="56"/>
      <c r="E7" s="84" t="s">
        <v>334</v>
      </c>
      <c r="F7" s="54">
        <f>C7*0.2</f>
        <v>167.38</v>
      </c>
      <c r="G7" s="54">
        <v>987.54</v>
      </c>
    </row>
    <row r="8" spans="1:9" ht="31.5" x14ac:dyDescent="0.25">
      <c r="A8" s="56">
        <v>5</v>
      </c>
      <c r="B8" s="4" t="s">
        <v>238</v>
      </c>
      <c r="C8" s="4">
        <v>777.6</v>
      </c>
      <c r="D8" s="56"/>
      <c r="E8" s="79"/>
      <c r="F8" s="54">
        <f>C8*0.2</f>
        <v>155.52000000000001</v>
      </c>
      <c r="G8" s="54">
        <f>C8+F8</f>
        <v>933.12</v>
      </c>
    </row>
    <row r="9" spans="1:9" ht="15.75" x14ac:dyDescent="0.25">
      <c r="A9" s="56">
        <v>6</v>
      </c>
      <c r="B9" s="4" t="s">
        <v>45</v>
      </c>
      <c r="C9" s="4">
        <v>111</v>
      </c>
      <c r="D9" s="56"/>
      <c r="E9" s="79"/>
      <c r="F9" s="54">
        <f>C9*0.2</f>
        <v>22.200000000000003</v>
      </c>
      <c r="G9" s="54">
        <f>C9+F9</f>
        <v>133.19999999999999</v>
      </c>
    </row>
    <row r="10" spans="1:9" ht="15.75" x14ac:dyDescent="0.25">
      <c r="A10" s="56">
        <v>7</v>
      </c>
      <c r="B10" s="4" t="s">
        <v>48</v>
      </c>
      <c r="C10" s="4">
        <v>171</v>
      </c>
      <c r="D10" s="56"/>
      <c r="E10" s="79"/>
      <c r="F10" s="54">
        <f>C10*0.2</f>
        <v>34.200000000000003</v>
      </c>
      <c r="G10" s="54">
        <f>C10+F10</f>
        <v>205.2</v>
      </c>
    </row>
    <row r="11" spans="1:9" ht="31.5" x14ac:dyDescent="0.25">
      <c r="A11" s="56">
        <v>8</v>
      </c>
      <c r="B11" s="4" t="s">
        <v>279</v>
      </c>
      <c r="C11" s="4">
        <v>500</v>
      </c>
      <c r="D11" s="56"/>
      <c r="E11" s="84" t="s">
        <v>123</v>
      </c>
      <c r="F11" s="54">
        <f>C11*0.2</f>
        <v>100</v>
      </c>
      <c r="G11" s="54">
        <f>C11+F11</f>
        <v>600</v>
      </c>
    </row>
    <row r="12" spans="1:9" ht="31.5" x14ac:dyDescent="0.25">
      <c r="A12" s="56">
        <v>9</v>
      </c>
      <c r="B12" s="4" t="s">
        <v>239</v>
      </c>
      <c r="C12" s="4">
        <v>342.4</v>
      </c>
      <c r="D12" s="56"/>
      <c r="E12" s="79"/>
      <c r="F12" s="54">
        <f>C12*0.2</f>
        <v>68.48</v>
      </c>
      <c r="G12" s="54">
        <f>C12+F12</f>
        <v>410.88</v>
      </c>
    </row>
    <row r="13" spans="1:9" ht="15.75" x14ac:dyDescent="0.25">
      <c r="A13" s="56">
        <v>10</v>
      </c>
      <c r="B13" s="4" t="s">
        <v>278</v>
      </c>
      <c r="C13" s="4">
        <v>558.9</v>
      </c>
      <c r="D13" s="56"/>
      <c r="E13" s="79"/>
      <c r="F13" s="54">
        <f>C13*0.2</f>
        <v>111.78</v>
      </c>
      <c r="G13" s="54">
        <f>C13+F13</f>
        <v>670.68</v>
      </c>
    </row>
    <row r="15" spans="1:9" s="5" customFormat="1" ht="36" customHeight="1" x14ac:dyDescent="0.3">
      <c r="A15" s="115" t="s">
        <v>333</v>
      </c>
      <c r="B15" s="115"/>
      <c r="C15" s="115"/>
      <c r="D15" s="115"/>
      <c r="E15" s="115"/>
      <c r="F15" s="115"/>
      <c r="G15" s="115"/>
      <c r="H15" s="115"/>
      <c r="I15" s="115"/>
    </row>
  </sheetData>
  <mergeCells count="7">
    <mergeCell ref="A15:I15"/>
    <mergeCell ref="A1:E1"/>
    <mergeCell ref="A2:A3"/>
    <mergeCell ref="B2:B3"/>
    <mergeCell ref="D2:D3"/>
    <mergeCell ref="E2:E3"/>
    <mergeCell ref="C2:C3"/>
  </mergeCells>
  <pageMargins left="0.7" right="0.7" top="0.75" bottom="0.75" header="0.3" footer="0.3"/>
  <pageSetup paperSize="9" scale="5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2362EE66FEDDDB4DB9B44F74547743FF" ma:contentTypeVersion="0" ma:contentTypeDescription="Yeni belge oluşturun." ma:contentTypeScope="" ma:versionID="e53c6735ec5b7b06958024e575b6bac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>2024-12-31T22:00:00+00:00</PublishingExpirationDate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F9B199-177A-4863-995B-6BEA4D26149C}"/>
</file>

<file path=customXml/itemProps2.xml><?xml version="1.0" encoding="utf-8"?>
<ds:datastoreItem xmlns:ds="http://schemas.openxmlformats.org/officeDocument/2006/customXml" ds:itemID="{06E7C5B7-EE98-4DBD-A591-AADC30703331}"/>
</file>

<file path=customXml/itemProps3.xml><?xml version="1.0" encoding="utf-8"?>
<ds:datastoreItem xmlns:ds="http://schemas.openxmlformats.org/officeDocument/2006/customXml" ds:itemID="{8E2E01C9-1659-47E6-B297-A3AC3C31D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FİZİKSEL</vt:lpstr>
      <vt:lpstr>KİMYASAL</vt:lpstr>
      <vt:lpstr>KATKI</vt:lpstr>
      <vt:lpstr>GDO</vt:lpstr>
      <vt:lpstr>KALINTI</vt:lpstr>
      <vt:lpstr>MİKOTOKSİN</vt:lpstr>
      <vt:lpstr>MİKROBİYOLOJİ</vt:lpstr>
      <vt:lpstr>MİNERAL</vt:lpstr>
      <vt:lpstr>YEM</vt:lpstr>
      <vt:lpstr>KİMYASAL!alkolanalizi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SERTİF-1</dc:creator>
  <cp:lastModifiedBy>Pc</cp:lastModifiedBy>
  <cp:lastPrinted>2024-01-02T10:43:54Z</cp:lastPrinted>
  <dcterms:created xsi:type="dcterms:W3CDTF">2016-01-08T12:38:24Z</dcterms:created>
  <dcterms:modified xsi:type="dcterms:W3CDTF">2024-02-27T11:21:47Z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0x0101002362EE66FEDDDB4DB9B44F74547743FF</vt:lpwstr>
  </property>
</Properties>
</file>